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885" windowWidth="14805" windowHeight="7230" tabRatio="449"/>
  </bookViews>
  <sheets>
    <sheet name="გ ე გ მ ა " sheetId="17" r:id="rId1"/>
    <sheet name="ხელშეკრულებები+ფაქტიური" sheetId="9" r:id="rId2"/>
  </sheets>
  <definedNames>
    <definedName name="_xlnm._FilterDatabase" localSheetId="1" hidden="1">'ხელშეკრულებები+ფაქტიური'!$A$2:$BPK$619</definedName>
    <definedName name="_xlnm.Print_Titles" localSheetId="0">'გ ე გ მ ა '!$1:$2</definedName>
    <definedName name="_xlnm.Print_Titles" localSheetId="1">'ხელშეკრულებები+ფაქტიური'!$1:$3</definedName>
  </definedNames>
  <calcPr calcId="152511"/>
</workbook>
</file>

<file path=xl/calcChain.xml><?xml version="1.0" encoding="utf-8"?>
<calcChain xmlns="http://schemas.openxmlformats.org/spreadsheetml/2006/main">
  <c r="I435" i="9" l="1"/>
  <c r="I434" i="9"/>
  <c r="I423" i="9"/>
  <c r="I418" i="9"/>
  <c r="I381" i="9"/>
  <c r="I346" i="9"/>
  <c r="I282" i="9"/>
  <c r="I283" i="9" s="1"/>
  <c r="I259" i="9"/>
  <c r="I258" i="9"/>
  <c r="I233" i="9"/>
  <c r="I192" i="9"/>
  <c r="I191" i="9"/>
  <c r="I121" i="9"/>
  <c r="I88" i="9"/>
  <c r="I87" i="9"/>
  <c r="I86" i="9"/>
  <c r="I60" i="9"/>
</calcChain>
</file>

<file path=xl/comments1.xml><?xml version="1.0" encoding="utf-8"?>
<comments xmlns="http://schemas.openxmlformats.org/spreadsheetml/2006/main">
  <authors>
    <author>Author</author>
  </authors>
  <commentList>
    <comment ref="J47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ღირებულება გასასწორებელი იქნება გადარიცხვის დღეს არსებული კურსის შესაბამისად. dakoreqtirda</t>
        </r>
      </text>
    </comment>
  </commentList>
</comments>
</file>

<file path=xl/sharedStrings.xml><?xml version="1.0" encoding="utf-8"?>
<sst xmlns="http://schemas.openxmlformats.org/spreadsheetml/2006/main" count="6079" uniqueCount="2697">
  <si>
    <t>სავარაუდო ღირებულება</t>
  </si>
  <si>
    <t>შესყიდვის საშუალება</t>
  </si>
  <si>
    <t>ე.ტ.</t>
  </si>
  <si>
    <t>გ.შ.</t>
  </si>
  <si>
    <t>მომწოდებელი</t>
  </si>
  <si>
    <t>შესყიდვების საგანი</t>
  </si>
  <si>
    <t>ხელშეკრულების ღირებულება</t>
  </si>
  <si>
    <t>ხელშეკრულების მოქმედების ვადა</t>
  </si>
  <si>
    <t>დასახელება</t>
  </si>
  <si>
    <t>CPV კოდი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</si>
  <si>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</si>
  <si>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</si>
  <si>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</si>
  <si>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</si>
  <si>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</si>
  <si>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</si>
  <si>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</si>
  <si>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</si>
  <si>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</si>
  <si>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</si>
  <si>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</si>
  <si>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</si>
  <si>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გ.ტ.</t>
  </si>
  <si>
    <t>ფარმაცევტული პროდუქტები</t>
  </si>
  <si>
    <t>CMR კოდი</t>
  </si>
  <si>
    <t>SPA კოდი</t>
  </si>
  <si>
    <t>ღვინო</t>
  </si>
  <si>
    <t>ერთჯერადი ხელთათმანები</t>
  </si>
  <si>
    <t>ბროშურები</t>
  </si>
  <si>
    <t>შეკვეთით ნაბეჭდი მასალა</t>
  </si>
  <si>
    <t>ბლოკნოტები</t>
  </si>
  <si>
    <t>ბაინდერები</t>
  </si>
  <si>
    <t>სავიზიტო ბარათები</t>
  </si>
  <si>
    <t>კომპაქტური დისკები</t>
  </si>
  <si>
    <t>ხაზოვანი ჩაწერის ღიალენტიანი კარტრიჯები</t>
  </si>
  <si>
    <t>ციმციმები/მაჭუტები</t>
  </si>
  <si>
    <t>ერთჯერადი ჭიქები</t>
  </si>
  <si>
    <t>ხელსახოცები</t>
  </si>
  <si>
    <t>სასმელი წყალი</t>
  </si>
  <si>
    <t>ჟალუზები</t>
  </si>
  <si>
    <t>მუყაოს ყუთები</t>
  </si>
  <si>
    <t>ავტომობილებისა და მათთან დაკავშირებული მოწყობილობების შეკეთება და ტექნიკური მომსახურება</t>
  </si>
  <si>
    <t>მანქანის რეცხვა და მსგავსი მომსახურებები</t>
  </si>
  <si>
    <t>პერსონალური კომპიუტერების შეკეთება და ტექნიკური მომსახურება</t>
  </si>
  <si>
    <t>გენერატორების შეკეთება და ტექნიკური მომსახურება</t>
  </si>
  <si>
    <t>საზოგადოებრივი ტუალეტების შეკეთება და ტექნიკური მომსახურება</t>
  </si>
  <si>
    <t>ტვირთის გადაზიდვის მომსახურებები</t>
  </si>
  <si>
    <t>საინჟინრო-საპროექტო მომსახურება</t>
  </si>
  <si>
    <t>ნარჩენების გატანის მომსახურება</t>
  </si>
  <si>
    <t>ახალი ამბების სააგენტოების მომსახურებები</t>
  </si>
  <si>
    <t>09100000</t>
  </si>
  <si>
    <t>ფაქტიური</t>
  </si>
  <si>
    <t>73111000</t>
  </si>
  <si>
    <t>I</t>
  </si>
  <si>
    <t>44211100</t>
  </si>
  <si>
    <t>92232000</t>
  </si>
  <si>
    <t>50730000</t>
  </si>
  <si>
    <t>გამაგრილებელი ჯგუფების შეკეთება და ტექნიკური მომსახურება</t>
  </si>
  <si>
    <t>22458000</t>
  </si>
  <si>
    <t>პროგრამული უზრუნველყოფის ტექნიკურ მხარდაჭერასთან დაკავშირებული მომსახურებები</t>
  </si>
  <si>
    <t>72321000</t>
  </si>
  <si>
    <t>45247112</t>
  </si>
  <si>
    <t>31.01.2016</t>
  </si>
  <si>
    <t>შპს სუპერ ტვ</t>
  </si>
  <si>
    <t>400015201</t>
  </si>
  <si>
    <t>შპს 7 არხი</t>
  </si>
  <si>
    <t>205057338</t>
  </si>
  <si>
    <t>სს სილქნეტი</t>
  </si>
  <si>
    <t>204566978</t>
  </si>
  <si>
    <t>202057219</t>
  </si>
  <si>
    <t>შპს ენ ჯი თი ჯგუფი</t>
  </si>
  <si>
    <t>204524274</t>
  </si>
  <si>
    <t>შპს მაგთიკომი</t>
  </si>
  <si>
    <t>204876606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</si>
  <si>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</si>
  <si>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</si>
  <si>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</si>
  <si>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</si>
  <si>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</si>
  <si>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</si>
  <si>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</si>
  <si>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</si>
  <si>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</si>
  <si>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სსიპ სოფლის მეურნეობის სამინისტროს ლაბორატორია</t>
  </si>
  <si>
    <t>205162802</t>
  </si>
  <si>
    <t>31.12.2016</t>
  </si>
  <si>
    <t>სსიპ დაცვის პოლიციის დეპარტამენტი</t>
  </si>
  <si>
    <t>211350928</t>
  </si>
  <si>
    <t>79713000</t>
  </si>
  <si>
    <t>შპს სამშენებლო სისტემები</t>
  </si>
  <si>
    <t>206220169</t>
  </si>
  <si>
    <t>31.12.2015</t>
  </si>
  <si>
    <t>სსიპ საქართველოს შინაგან საქმეთა სამინისტროს მომსახურების სააგენტო</t>
  </si>
  <si>
    <t>205190513</t>
  </si>
  <si>
    <t>79710000</t>
  </si>
  <si>
    <t>404882953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</si>
  <si>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</si>
  <si>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</si>
  <si>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</si>
  <si>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</si>
  <si>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</si>
  <si>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</si>
  <si>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</si>
  <si>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</si>
  <si>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</si>
  <si>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</si>
  <si>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</si>
  <si>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</si>
  <si>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</si>
  <si>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</si>
  <si>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</si>
  <si>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</si>
  <si>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</si>
  <si>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</si>
  <si>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</si>
  <si>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</si>
  <si>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</si>
  <si>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</si>
  <si>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1/32</t>
  </si>
  <si>
    <t>შპს ჯი-თი მოტორს</t>
  </si>
  <si>
    <t>206276340</t>
  </si>
  <si>
    <t>სს ჰიუნდაი ავტო საქართველო</t>
  </si>
  <si>
    <t>204478948</t>
  </si>
  <si>
    <t>შპს იბერია ავტო ლენდი</t>
  </si>
  <si>
    <t>236095177</t>
  </si>
  <si>
    <t>204543770</t>
  </si>
  <si>
    <t>01.06.2015</t>
  </si>
  <si>
    <t>შპს ავტოტესტ გეორგია</t>
  </si>
  <si>
    <t>204903747</t>
  </si>
  <si>
    <t>სარეკლამო მისაკრავი ეტიკეტები/სტიკერები და ზოლები</t>
  </si>
  <si>
    <t>22459100</t>
  </si>
  <si>
    <t>50112000</t>
  </si>
  <si>
    <t>ვეტერინარიული მომსახურებები</t>
  </si>
  <si>
    <t>204429494</t>
  </si>
  <si>
    <t>64214000</t>
  </si>
  <si>
    <t>სსიპ საქართველოს საერთაშორისო ხელშეკრულებების თარგმნის ბიურო</t>
  </si>
  <si>
    <t>204427753</t>
  </si>
  <si>
    <t>79540000</t>
  </si>
  <si>
    <t>245645235</t>
  </si>
  <si>
    <t>406097236</t>
  </si>
  <si>
    <t>შპს აიფიემ კვლევები</t>
  </si>
  <si>
    <t>204447544</t>
  </si>
  <si>
    <t>248431905</t>
  </si>
  <si>
    <t>71631200</t>
  </si>
  <si>
    <t>შპს რომპეტროლ საქართველო</t>
  </si>
  <si>
    <t>204493002</t>
  </si>
  <si>
    <t>09134200</t>
  </si>
  <si>
    <t>შპს ახალი ამბები</t>
  </si>
  <si>
    <t>205075014</t>
  </si>
  <si>
    <t>1/498</t>
  </si>
  <si>
    <t>1/478</t>
  </si>
  <si>
    <t>1/418</t>
  </si>
  <si>
    <t>1/424</t>
  </si>
  <si>
    <t>1/428</t>
  </si>
  <si>
    <t>1/429</t>
  </si>
  <si>
    <t>NUCTECH Company Limited</t>
  </si>
  <si>
    <t>123456789</t>
  </si>
  <si>
    <t>1/333</t>
  </si>
  <si>
    <t>30237360</t>
  </si>
  <si>
    <t>1/33</t>
  </si>
  <si>
    <t>1/34</t>
  </si>
  <si>
    <t>1/35</t>
  </si>
  <si>
    <t>1/36</t>
  </si>
  <si>
    <t>1/37</t>
  </si>
  <si>
    <t>1/38</t>
  </si>
  <si>
    <t>1/41</t>
  </si>
  <si>
    <t>50323100 50323200</t>
  </si>
  <si>
    <t>შპს ავტოსერვისცენტრი +</t>
  </si>
  <si>
    <t>200243441</t>
  </si>
  <si>
    <t>შპს სოკარ ჯორჯია პეტროლეუმი</t>
  </si>
  <si>
    <t>202352514</t>
  </si>
  <si>
    <t>01.02.2016</t>
  </si>
  <si>
    <t>შპს კია მოტორს ჯორჯია</t>
  </si>
  <si>
    <t>236096675</t>
  </si>
  <si>
    <t>202424769</t>
  </si>
  <si>
    <t>50110000</t>
  </si>
  <si>
    <t>შპს პროგრეს გრუპ</t>
  </si>
  <si>
    <t>404865151</t>
  </si>
  <si>
    <t>03121210</t>
  </si>
  <si>
    <t>სს გუდვილი</t>
  </si>
  <si>
    <t>206343991</t>
  </si>
  <si>
    <t>79952000</t>
  </si>
  <si>
    <t>შპს ტოიოტა ცენტრი თბილისი</t>
  </si>
  <si>
    <t>211346220</t>
  </si>
  <si>
    <t>ფ.პ. ამირან ცქიტიშვილი</t>
  </si>
  <si>
    <t>01007004079</t>
  </si>
  <si>
    <t>92312130</t>
  </si>
  <si>
    <t>1/42</t>
  </si>
  <si>
    <t>1/43</t>
  </si>
  <si>
    <t>1/44</t>
  </si>
  <si>
    <t>1/45</t>
  </si>
  <si>
    <t>1/46</t>
  </si>
  <si>
    <t>1/47</t>
  </si>
  <si>
    <t>1/48</t>
  </si>
  <si>
    <t>50112300</t>
  </si>
  <si>
    <t>არაგაზირებული მინერალური წყალი
გაზირებული მინერალური წყალი</t>
  </si>
  <si>
    <t>ააიპ ხელვაჩაურის გამწვანების, დასუფთავებისა და კომუნალური მომსახურების სამსახური</t>
  </si>
  <si>
    <t>248433627</t>
  </si>
  <si>
    <t>90512000</t>
  </si>
  <si>
    <t>204570847</t>
  </si>
  <si>
    <t>შპს დემო გოგია გრუპ</t>
  </si>
  <si>
    <t>39294100</t>
  </si>
  <si>
    <t>22310000</t>
  </si>
  <si>
    <t>63712500</t>
  </si>
  <si>
    <t>ხიდური სასწორის/პლატფორმა-სასწორის მომსახურებები</t>
  </si>
  <si>
    <t>30199712</t>
  </si>
  <si>
    <t>1/50</t>
  </si>
  <si>
    <t>1/51</t>
  </si>
  <si>
    <t>1/52</t>
  </si>
  <si>
    <t>1/54</t>
  </si>
  <si>
    <t>1/55</t>
  </si>
  <si>
    <t>1/56</t>
  </si>
  <si>
    <t>1/57</t>
  </si>
  <si>
    <t>1/58</t>
  </si>
  <si>
    <t>1/59</t>
  </si>
  <si>
    <t>1/60</t>
  </si>
  <si>
    <t>1/61</t>
  </si>
  <si>
    <t>1/62</t>
  </si>
  <si>
    <t>1/63</t>
  </si>
  <si>
    <t>1/64</t>
  </si>
  <si>
    <t>შპს ლეი ტექ</t>
  </si>
  <si>
    <t>205075416</t>
  </si>
  <si>
    <t>სსიპ ლაბორატორიული კვლევითი ცენტრი</t>
  </si>
  <si>
    <t>205186065</t>
  </si>
  <si>
    <t>ააიპ საქართველოს აგრარული უნივერსიტეტი</t>
  </si>
  <si>
    <t>211325653</t>
  </si>
  <si>
    <t>შპს კეთილმოწყობა</t>
  </si>
  <si>
    <t>სგპ ვალეს ტერიტორიაზე განთავსებული ნაგვის ურნების დაცლისა და ნარჩენების გატანის მომსახურება</t>
  </si>
  <si>
    <t>დიზელი L-62-სგპ ნინოწმინდა</t>
  </si>
  <si>
    <t>შპს მმს-2008</t>
  </si>
  <si>
    <t>236689892</t>
  </si>
  <si>
    <t>სგპ ნინოწმინდის ტერიტორიაზე განთავსებული ნაგვის ურნების დაცლისა და ნარჩენების გატანის მომსახურება</t>
  </si>
  <si>
    <t>18530000</t>
  </si>
  <si>
    <t>404981944</t>
  </si>
  <si>
    <t>სს ფრანს ავტო</t>
  </si>
  <si>
    <t>236098165</t>
  </si>
  <si>
    <t>15930000</t>
  </si>
  <si>
    <t>შპს მარანი 2011</t>
  </si>
  <si>
    <t>406055290</t>
  </si>
  <si>
    <t>1/65</t>
  </si>
  <si>
    <t>1/66</t>
  </si>
  <si>
    <t>1/67</t>
  </si>
  <si>
    <t>1/68</t>
  </si>
  <si>
    <t>63712400</t>
  </si>
  <si>
    <t>შპს უნივერსალ ჯგუფი</t>
  </si>
  <si>
    <t>401978650</t>
  </si>
  <si>
    <t>20.03.2016</t>
  </si>
  <si>
    <t>ააიპ სატრანსპორტო ინფრასტრუქტურის მართვის სააგენტო</t>
  </si>
  <si>
    <t>445405348</t>
  </si>
  <si>
    <t>შპს ენერჯაიზერი</t>
  </si>
  <si>
    <t>1/69</t>
  </si>
  <si>
    <t>1/70</t>
  </si>
  <si>
    <t>1/71</t>
  </si>
  <si>
    <t>1/72</t>
  </si>
  <si>
    <t>31154000</t>
  </si>
  <si>
    <t>უწყვეტი ელექტრომომარაგების წყაროები</t>
  </si>
  <si>
    <t>1/75</t>
  </si>
  <si>
    <t>1/76</t>
  </si>
  <si>
    <t>1/77</t>
  </si>
  <si>
    <t>1/78</t>
  </si>
  <si>
    <t>1/79</t>
  </si>
  <si>
    <t>1/61/1</t>
  </si>
  <si>
    <t>01.03.2016</t>
  </si>
  <si>
    <t>64212000</t>
  </si>
  <si>
    <t>63712710</t>
  </si>
  <si>
    <t>შპს დამზადებულია საქართველოში #1</t>
  </si>
  <si>
    <t>404473039</t>
  </si>
  <si>
    <t>202888358</t>
  </si>
  <si>
    <t>შპს პროესკო</t>
  </si>
  <si>
    <t>404378981</t>
  </si>
  <si>
    <t>44423450</t>
  </si>
  <si>
    <t>233113341</t>
  </si>
  <si>
    <t>1/331</t>
  </si>
  <si>
    <t>18930000</t>
  </si>
  <si>
    <t>30197630</t>
  </si>
  <si>
    <t>22816100</t>
  </si>
  <si>
    <t>ვიდეოაპარატურის შეკეთება და ტექნიკური მომსახურება</t>
  </si>
  <si>
    <t>შპს თეგეტა მოტორსი</t>
  </si>
  <si>
    <t>202177205</t>
  </si>
  <si>
    <t>1/80</t>
  </si>
  <si>
    <t>1/81</t>
  </si>
  <si>
    <t>1/82</t>
  </si>
  <si>
    <t>1/83</t>
  </si>
  <si>
    <t>შპს მეღვინეობა ხარება</t>
  </si>
  <si>
    <t>404427928</t>
  </si>
  <si>
    <t>შპს ჰარმონი ივენთს</t>
  </si>
  <si>
    <t>204567922</t>
  </si>
  <si>
    <t>შპს ქეჩერა</t>
  </si>
  <si>
    <t>205268681</t>
  </si>
  <si>
    <t>32250000</t>
  </si>
  <si>
    <t>1/84</t>
  </si>
  <si>
    <t>1/85</t>
  </si>
  <si>
    <t>1/86</t>
  </si>
  <si>
    <t>1/87</t>
  </si>
  <si>
    <t>1/88</t>
  </si>
  <si>
    <t>1/89</t>
  </si>
  <si>
    <t>1/90</t>
  </si>
  <si>
    <t>1/91</t>
  </si>
  <si>
    <t>1/92</t>
  </si>
  <si>
    <t>1/93</t>
  </si>
  <si>
    <t>1/94</t>
  </si>
  <si>
    <t>1/95</t>
  </si>
  <si>
    <t>1/96</t>
  </si>
  <si>
    <t>1/97</t>
  </si>
  <si>
    <t>1/98</t>
  </si>
  <si>
    <t>1/99</t>
  </si>
  <si>
    <t>1/100</t>
  </si>
  <si>
    <t>1/101</t>
  </si>
  <si>
    <t>1/102</t>
  </si>
  <si>
    <t>1/104</t>
  </si>
  <si>
    <t>1/105</t>
  </si>
  <si>
    <t>შპს ნეოტექი</t>
  </si>
  <si>
    <t>206201698</t>
  </si>
  <si>
    <t>შპს სკანერი</t>
  </si>
  <si>
    <t>212824470</t>
  </si>
  <si>
    <t>25.01.2016</t>
  </si>
  <si>
    <t>01009005243</t>
  </si>
  <si>
    <t>404907115</t>
  </si>
  <si>
    <t>შპს მეტრო სერვის +</t>
  </si>
  <si>
    <t>205150352</t>
  </si>
  <si>
    <t>34980000</t>
  </si>
  <si>
    <t>30199730</t>
  </si>
  <si>
    <t>404873614</t>
  </si>
  <si>
    <t>205073016</t>
  </si>
  <si>
    <t>1/106</t>
  </si>
  <si>
    <t>1/107</t>
  </si>
  <si>
    <t>1/108</t>
  </si>
  <si>
    <t>1/109</t>
  </si>
  <si>
    <t>1/110</t>
  </si>
  <si>
    <t>1/111</t>
  </si>
  <si>
    <t>შპს ქარდ სოლუშენ</t>
  </si>
  <si>
    <t>205023605</t>
  </si>
  <si>
    <t>211386695</t>
  </si>
  <si>
    <t>1/112</t>
  </si>
  <si>
    <t>1/113</t>
  </si>
  <si>
    <t>1/114</t>
  </si>
  <si>
    <t>1/115</t>
  </si>
  <si>
    <t>1/116</t>
  </si>
  <si>
    <t>1/117</t>
  </si>
  <si>
    <t>1/118</t>
  </si>
  <si>
    <t>11.01.2016</t>
  </si>
  <si>
    <t>შპს აქვაგეო</t>
  </si>
  <si>
    <t>204564113</t>
  </si>
  <si>
    <t>შპს აქსელი</t>
  </si>
  <si>
    <t>404852977</t>
  </si>
  <si>
    <t>20.01.2016</t>
  </si>
  <si>
    <t>სსიპ საქართველოს საკანონმდებლო მაცნე</t>
  </si>
  <si>
    <t>203862622</t>
  </si>
  <si>
    <t>1/119</t>
  </si>
  <si>
    <t>1/120</t>
  </si>
  <si>
    <t>1/121</t>
  </si>
  <si>
    <t>1/122</t>
  </si>
  <si>
    <t>1/123</t>
  </si>
  <si>
    <t>1/125</t>
  </si>
  <si>
    <t>შპს კოლორპაკი</t>
  </si>
  <si>
    <t>206176109</t>
  </si>
  <si>
    <t>34351000</t>
  </si>
  <si>
    <t>მცირე ტვირთამწეობის მანქანების საბურავები</t>
  </si>
  <si>
    <t>შპს ქართული პროგრამული სისტემები</t>
  </si>
  <si>
    <t>202198754</t>
  </si>
  <si>
    <t>1/126</t>
  </si>
  <si>
    <t>1/127</t>
  </si>
  <si>
    <t>1/128</t>
  </si>
  <si>
    <t>1/129</t>
  </si>
  <si>
    <t>1/130</t>
  </si>
  <si>
    <t>1/131</t>
  </si>
  <si>
    <t>1/134</t>
  </si>
  <si>
    <t>1/135</t>
  </si>
  <si>
    <t>1/136</t>
  </si>
  <si>
    <t>1/137</t>
  </si>
  <si>
    <t>სახელიანი ფირფიტები</t>
  </si>
  <si>
    <t>ბოთლის ღვინოები</t>
  </si>
  <si>
    <t>30234300</t>
  </si>
  <si>
    <t>შპს სეზანი</t>
  </si>
  <si>
    <t>203862551</t>
  </si>
  <si>
    <t>16.03.2015</t>
  </si>
  <si>
    <t>შპს ექსიმ ტრაფიკი</t>
  </si>
  <si>
    <t>202344980</t>
  </si>
  <si>
    <t>1/138</t>
  </si>
  <si>
    <t>1/139</t>
  </si>
  <si>
    <t>1/140</t>
  </si>
  <si>
    <t>1/141</t>
  </si>
  <si>
    <t>1/142</t>
  </si>
  <si>
    <t>1/143</t>
  </si>
  <si>
    <t>1/144</t>
  </si>
  <si>
    <t>1/145</t>
  </si>
  <si>
    <t>შპს ზელმანი</t>
  </si>
  <si>
    <t>404900327</t>
  </si>
  <si>
    <t>1/147</t>
  </si>
  <si>
    <t>1/148</t>
  </si>
  <si>
    <t>1/150</t>
  </si>
  <si>
    <t>18.04.2016</t>
  </si>
  <si>
    <t>39515430</t>
  </si>
  <si>
    <t>24960000</t>
  </si>
  <si>
    <t>შპს წისქვილი</t>
  </si>
  <si>
    <t>202200778</t>
  </si>
  <si>
    <t>სარესტორნო მომსახურება რესტორან წისქვილში</t>
  </si>
  <si>
    <t>1/155</t>
  </si>
  <si>
    <t>15911000</t>
  </si>
  <si>
    <t>1/156</t>
  </si>
  <si>
    <t>1/158</t>
  </si>
  <si>
    <t>1/160</t>
  </si>
  <si>
    <t>79824000</t>
  </si>
  <si>
    <t>224095903</t>
  </si>
  <si>
    <t>ახალციხის სერვის ცენტრის ტერიტორიაზე განთავსებული ნაგვის ურნების დაცლისა და ნარჩენების გატანის მომსახურება</t>
  </si>
  <si>
    <t>80511000</t>
  </si>
  <si>
    <t>44617100</t>
  </si>
  <si>
    <t>1/161</t>
  </si>
  <si>
    <t>1/162</t>
  </si>
  <si>
    <t>1/163</t>
  </si>
  <si>
    <t>1/164</t>
  </si>
  <si>
    <t>1/165</t>
  </si>
  <si>
    <t>1/168</t>
  </si>
  <si>
    <t>1/169</t>
  </si>
  <si>
    <t>205262936</t>
  </si>
  <si>
    <t>შპს printer.ge</t>
  </si>
  <si>
    <t>404958319</t>
  </si>
  <si>
    <t>გზათსარგებლობის საფასურის ბარათები</t>
  </si>
  <si>
    <t>1/173</t>
  </si>
  <si>
    <t>1/174</t>
  </si>
  <si>
    <t>1/175</t>
  </si>
  <si>
    <t>1/176</t>
  </si>
  <si>
    <t>1/177</t>
  </si>
  <si>
    <t>1/178</t>
  </si>
  <si>
    <t>1/179</t>
  </si>
  <si>
    <t>შპს სამაია</t>
  </si>
  <si>
    <t>შპს დიო</t>
  </si>
  <si>
    <t>201946573</t>
  </si>
  <si>
    <t>401987329</t>
  </si>
  <si>
    <t>204931654</t>
  </si>
  <si>
    <t>1/180</t>
  </si>
  <si>
    <t>1/181</t>
  </si>
  <si>
    <t>1/182</t>
  </si>
  <si>
    <t>1/183</t>
  </si>
  <si>
    <t>შპს ზარაფხანა</t>
  </si>
  <si>
    <t>202445540</t>
  </si>
  <si>
    <t>ააიპ დმანისის მუნიციპალიტეტის კომუნალური სამსახური</t>
  </si>
  <si>
    <t>216403229</t>
  </si>
  <si>
    <t>1/184</t>
  </si>
  <si>
    <t>1/185</t>
  </si>
  <si>
    <t>1/186</t>
  </si>
  <si>
    <t>1/187</t>
  </si>
  <si>
    <t>1/188</t>
  </si>
  <si>
    <t>1/189</t>
  </si>
  <si>
    <t>1/190</t>
  </si>
  <si>
    <t>1/192</t>
  </si>
  <si>
    <t>1/193</t>
  </si>
  <si>
    <t>1/194</t>
  </si>
  <si>
    <t>1/195</t>
  </si>
  <si>
    <t>1/196</t>
  </si>
  <si>
    <t>1/197</t>
  </si>
  <si>
    <t>1/198</t>
  </si>
  <si>
    <t>1/199</t>
  </si>
  <si>
    <t>24.05.2016</t>
  </si>
  <si>
    <t>შპს გაზეთი ვრასტანი</t>
  </si>
  <si>
    <t>203863792</t>
  </si>
  <si>
    <t>შპს გურჯისტანი</t>
  </si>
  <si>
    <t>შპს კოპალა</t>
  </si>
  <si>
    <t>206118075</t>
  </si>
  <si>
    <t>55110000</t>
  </si>
  <si>
    <t>1/200</t>
  </si>
  <si>
    <t>1/201</t>
  </si>
  <si>
    <t>1/202</t>
  </si>
  <si>
    <t>1/205</t>
  </si>
  <si>
    <t>1/206</t>
  </si>
  <si>
    <t>II</t>
  </si>
  <si>
    <t>შპს ლეგი ჯგუფი</t>
  </si>
  <si>
    <t>218063798</t>
  </si>
  <si>
    <t>1/207</t>
  </si>
  <si>
    <t>1/208</t>
  </si>
  <si>
    <t>1/210</t>
  </si>
  <si>
    <t>მაცნეს ვებ გვერდზე განთავსებული სისტემატიზირებული ნორმატიული აქტების ელექტრონული მომსახურების სისტემით სარგებლობის უფლების შესყიდვა.</t>
  </si>
  <si>
    <t>48610000</t>
  </si>
  <si>
    <t>შპს აჭარული ღვინის სახლი</t>
  </si>
  <si>
    <t>445387493</t>
  </si>
  <si>
    <t>სარესტორნო მომსახურება</t>
  </si>
  <si>
    <t>შპს გალერეა კამეა</t>
  </si>
  <si>
    <t>204565522</t>
  </si>
  <si>
    <t>1/214</t>
  </si>
  <si>
    <t>1/215</t>
  </si>
  <si>
    <t>1/216</t>
  </si>
  <si>
    <t>1/217</t>
  </si>
  <si>
    <t>1/218</t>
  </si>
  <si>
    <t>1/219</t>
  </si>
  <si>
    <t>1/220</t>
  </si>
  <si>
    <t>შპს დეკორი</t>
  </si>
  <si>
    <t>203868635</t>
  </si>
  <si>
    <t>45210000</t>
  </si>
  <si>
    <t>14.08.2015</t>
  </si>
  <si>
    <t>ყაზბეგის მუნიციპალიტეტი</t>
  </si>
  <si>
    <t>შპს საგა ფუდი</t>
  </si>
  <si>
    <t>245623570</t>
  </si>
  <si>
    <t>1/221</t>
  </si>
  <si>
    <t>1/222</t>
  </si>
  <si>
    <t>1/223</t>
  </si>
  <si>
    <t>1/224</t>
  </si>
  <si>
    <t>1/227</t>
  </si>
  <si>
    <t>1/228</t>
  </si>
  <si>
    <t>შპს ლუმენი</t>
  </si>
  <si>
    <t>436032696</t>
  </si>
  <si>
    <t>შპს ბაჩი</t>
  </si>
  <si>
    <t>1/229</t>
  </si>
  <si>
    <t>1/231</t>
  </si>
  <si>
    <t>1/232</t>
  </si>
  <si>
    <t>ააიპ შემფასებელთა და ექსპერტთა პროფესიული განვითარების ცენტრი</t>
  </si>
  <si>
    <t>404444945</t>
  </si>
  <si>
    <t>შპს ინტერპრინტჯორჯია</t>
  </si>
  <si>
    <t>1/233</t>
  </si>
  <si>
    <t>1/234</t>
  </si>
  <si>
    <t>1/235</t>
  </si>
  <si>
    <t>1/236</t>
  </si>
  <si>
    <t>1/237</t>
  </si>
  <si>
    <t>1/238</t>
  </si>
  <si>
    <t>შპს GLOBAL DEFENSE GROUP</t>
  </si>
  <si>
    <t>404435250</t>
  </si>
  <si>
    <t>45314300</t>
  </si>
  <si>
    <t>30234600</t>
  </si>
  <si>
    <t>1/239</t>
  </si>
  <si>
    <t>1/241</t>
  </si>
  <si>
    <t>1/242</t>
  </si>
  <si>
    <t>1/243</t>
  </si>
  <si>
    <t>1/244</t>
  </si>
  <si>
    <t>1/245</t>
  </si>
  <si>
    <t>1/248</t>
  </si>
  <si>
    <t>1/250</t>
  </si>
  <si>
    <t>241499473</t>
  </si>
  <si>
    <t>55300000</t>
  </si>
  <si>
    <t>1/251</t>
  </si>
  <si>
    <t>1/252</t>
  </si>
  <si>
    <t>1/253</t>
  </si>
  <si>
    <t>1/254</t>
  </si>
  <si>
    <t>1/255</t>
  </si>
  <si>
    <t>1/256</t>
  </si>
  <si>
    <t>1/257</t>
  </si>
  <si>
    <t>1/258</t>
  </si>
  <si>
    <t>1/259</t>
  </si>
  <si>
    <t>1/260</t>
  </si>
  <si>
    <t>1/261</t>
  </si>
  <si>
    <t>1/262</t>
  </si>
  <si>
    <t>1/263</t>
  </si>
  <si>
    <t>1/264</t>
  </si>
  <si>
    <t>1/265</t>
  </si>
  <si>
    <t>1/266</t>
  </si>
  <si>
    <t>204439269</t>
  </si>
  <si>
    <t>შპს ჯეოესემი</t>
  </si>
  <si>
    <t>405096006</t>
  </si>
  <si>
    <t>ჩეკთან გათანაბრებული დოკუმენტი</t>
  </si>
  <si>
    <t>50343000</t>
  </si>
  <si>
    <t>33600000გ</t>
  </si>
  <si>
    <t>205117853</t>
  </si>
  <si>
    <t>1/267</t>
  </si>
  <si>
    <t>1/268</t>
  </si>
  <si>
    <t>1/269</t>
  </si>
  <si>
    <t>1/270</t>
  </si>
  <si>
    <t>1/271</t>
  </si>
  <si>
    <t>1/272</t>
  </si>
  <si>
    <t>1/273</t>
  </si>
  <si>
    <t>1/274</t>
  </si>
  <si>
    <t>1/275</t>
  </si>
  <si>
    <t>1/276</t>
  </si>
  <si>
    <t>1/277</t>
  </si>
  <si>
    <t>1/278</t>
  </si>
  <si>
    <t>1/279</t>
  </si>
  <si>
    <t>1/280</t>
  </si>
  <si>
    <t>1/281</t>
  </si>
  <si>
    <t>1/282</t>
  </si>
  <si>
    <t>1/283</t>
  </si>
  <si>
    <t>SPA150018389</t>
  </si>
  <si>
    <t>შპს კომფორტი 2005</t>
  </si>
  <si>
    <t>236088915</t>
  </si>
  <si>
    <t>შპს ნიტექსი</t>
  </si>
  <si>
    <t>204525852</t>
  </si>
  <si>
    <t>ს.გ.პ. "ლაგოდეხი"-ს შენობის სამშენებლო და გარე ტერიტორიის მოწყობის სამუშაოები</t>
  </si>
  <si>
    <t>71320000</t>
  </si>
  <si>
    <t>1/284</t>
  </si>
  <si>
    <t>1/285</t>
  </si>
  <si>
    <t>1/286</t>
  </si>
  <si>
    <t>1/288</t>
  </si>
  <si>
    <t>1/289</t>
  </si>
  <si>
    <t>1/290</t>
  </si>
  <si>
    <t>1/291</t>
  </si>
  <si>
    <t>1/292</t>
  </si>
  <si>
    <t>1/294</t>
  </si>
  <si>
    <t>1/295</t>
  </si>
  <si>
    <t>1/296</t>
  </si>
  <si>
    <t>1/297</t>
  </si>
  <si>
    <t>1/298</t>
  </si>
  <si>
    <t>1/300</t>
  </si>
  <si>
    <t>1/301</t>
  </si>
  <si>
    <t>204892964</t>
  </si>
  <si>
    <t>1/277/1</t>
  </si>
  <si>
    <t>406075161</t>
  </si>
  <si>
    <t>1/236/1</t>
  </si>
  <si>
    <t>30.06.2018</t>
  </si>
  <si>
    <t>5 კომპლექტი რენტგენული შემოწმების სისტემისა და ათი კომპლექტი ბარგის სკანერის ტექ. მომსახურება</t>
  </si>
  <si>
    <t>CMR150132634</t>
  </si>
  <si>
    <t>სსიპ საქართველოს სტანდარტების და მეტროლოგიის ეროვნული სააგენტო</t>
  </si>
  <si>
    <t>200162224</t>
  </si>
  <si>
    <t>1/302</t>
  </si>
  <si>
    <t>1/303</t>
  </si>
  <si>
    <t>1/304</t>
  </si>
  <si>
    <t>1/305</t>
  </si>
  <si>
    <t>1/306</t>
  </si>
  <si>
    <t>404494695</t>
  </si>
  <si>
    <t>04.09.2015</t>
  </si>
  <si>
    <t>1/307</t>
  </si>
  <si>
    <t>1/308</t>
  </si>
  <si>
    <t>1/310</t>
  </si>
  <si>
    <t>1/311</t>
  </si>
  <si>
    <t>1/312</t>
  </si>
  <si>
    <t>1/313</t>
  </si>
  <si>
    <t>1/314</t>
  </si>
  <si>
    <t>1/315</t>
  </si>
  <si>
    <t>1/316</t>
  </si>
  <si>
    <t>1/317</t>
  </si>
  <si>
    <t>1/318</t>
  </si>
  <si>
    <t>1/319</t>
  </si>
  <si>
    <t>1/320</t>
  </si>
  <si>
    <t>1/321</t>
  </si>
  <si>
    <t>1/322</t>
  </si>
  <si>
    <t>1/323</t>
  </si>
  <si>
    <t>სს ენერგო - პრო ჯორჯია</t>
  </si>
  <si>
    <t>205169066</t>
  </si>
  <si>
    <t>შპს ამგო</t>
  </si>
  <si>
    <t>204423070</t>
  </si>
  <si>
    <t>ვიდეოსათვალთავლო სისტემა</t>
  </si>
  <si>
    <t>22851000</t>
  </si>
  <si>
    <t>30213300</t>
  </si>
  <si>
    <t>55120000</t>
  </si>
  <si>
    <t>1/324</t>
  </si>
  <si>
    <t>1/326</t>
  </si>
  <si>
    <t>1/327</t>
  </si>
  <si>
    <t>1/328</t>
  </si>
  <si>
    <t>1/329</t>
  </si>
  <si>
    <t>1/330</t>
  </si>
  <si>
    <t>შპს რემონტალი</t>
  </si>
  <si>
    <t>202457956</t>
  </si>
  <si>
    <t>1/332</t>
  </si>
  <si>
    <t>1/334</t>
  </si>
  <si>
    <t>1/335</t>
  </si>
  <si>
    <t>1/336</t>
  </si>
  <si>
    <t>1/337</t>
  </si>
  <si>
    <t>1/338</t>
  </si>
  <si>
    <t>1/339</t>
  </si>
  <si>
    <t>1/340</t>
  </si>
  <si>
    <t>1/341</t>
  </si>
  <si>
    <t>1/343</t>
  </si>
  <si>
    <t>1/344</t>
  </si>
  <si>
    <t>შპს ვისოლ ავტო ექსპრესი</t>
  </si>
  <si>
    <t>404878806</t>
  </si>
  <si>
    <t>1/345</t>
  </si>
  <si>
    <t>1/346</t>
  </si>
  <si>
    <t>1/347</t>
  </si>
  <si>
    <t>1/348</t>
  </si>
  <si>
    <t>1/349</t>
  </si>
  <si>
    <t>1/350</t>
  </si>
  <si>
    <t>1/351</t>
  </si>
  <si>
    <t>1/352</t>
  </si>
  <si>
    <t>1/353</t>
  </si>
  <si>
    <t>1/354</t>
  </si>
  <si>
    <t>1/355</t>
  </si>
  <si>
    <t>1/356</t>
  </si>
  <si>
    <t>1/357</t>
  </si>
  <si>
    <t>1/358</t>
  </si>
  <si>
    <t>1/359</t>
  </si>
  <si>
    <t>1/360</t>
  </si>
  <si>
    <t>1/361</t>
  </si>
  <si>
    <t>1/362</t>
  </si>
  <si>
    <t>1/363</t>
  </si>
  <si>
    <t>1/364</t>
  </si>
  <si>
    <t>50532400</t>
  </si>
  <si>
    <t>39222120</t>
  </si>
  <si>
    <t>SPA150022504</t>
  </si>
  <si>
    <t>71247000</t>
  </si>
  <si>
    <t>სამშენებლო სამუშაოების ზედამხედველობა</t>
  </si>
  <si>
    <t>31.03.2017</t>
  </si>
  <si>
    <t>440886098</t>
  </si>
  <si>
    <r>
      <t>ხელშეკრულების</t>
    </r>
    <r>
      <rPr>
        <b/>
        <sz val="10"/>
        <color theme="3" tint="-0.499984740745262"/>
        <rFont val="Calibri"/>
        <family val="2"/>
        <charset val="204"/>
      </rPr>
      <t xml:space="preserve"> თარიღი</t>
    </r>
  </si>
  <si>
    <r>
      <t xml:space="preserve">საიდენტიფიკაციო            </t>
    </r>
    <r>
      <rPr>
        <b/>
        <sz val="10"/>
        <color theme="3" tint="-0.499984740745262"/>
        <rFont val="Calibri"/>
        <family val="2"/>
        <charset val="204"/>
      </rPr>
      <t>კოდი</t>
    </r>
  </si>
  <si>
    <t>1/365</t>
  </si>
  <si>
    <t>1/366</t>
  </si>
  <si>
    <t>1/367</t>
  </si>
  <si>
    <t>1/368</t>
  </si>
  <si>
    <t>1/369</t>
  </si>
  <si>
    <t>1/370</t>
  </si>
  <si>
    <t>1/371</t>
  </si>
  <si>
    <t>1/372</t>
  </si>
  <si>
    <t>1/373</t>
  </si>
  <si>
    <t>1/374</t>
  </si>
  <si>
    <t>30.05.2017</t>
  </si>
  <si>
    <t>შპს გეომეფი</t>
  </si>
  <si>
    <t>215149177</t>
  </si>
  <si>
    <t>SPA150024404</t>
  </si>
  <si>
    <t>ახალციხის სერვის ცენტრის (ქ. ახალციხე, პ. ნათენაძის ქ. №54) ტერიტორიაზე სარემონტო სამუშაოებ</t>
  </si>
  <si>
    <t>1/375</t>
  </si>
  <si>
    <t>1/376</t>
  </si>
  <si>
    <t>1/377</t>
  </si>
  <si>
    <t>1/378</t>
  </si>
  <si>
    <t>შპს ინფოზავრი ჯგუფი</t>
  </si>
  <si>
    <t>202367777</t>
  </si>
  <si>
    <r>
      <t xml:space="preserve">ხელშეკრულების            </t>
    </r>
    <r>
      <rPr>
        <b/>
        <sz val="10"/>
        <color theme="3" tint="-0.499984740745262"/>
        <rFont val="Calibri"/>
        <family val="2"/>
      </rPr>
      <t>№</t>
    </r>
  </si>
  <si>
    <t>1/380</t>
  </si>
  <si>
    <t>1/381</t>
  </si>
  <si>
    <t>1/382</t>
  </si>
  <si>
    <t>1/384</t>
  </si>
  <si>
    <t>1/385</t>
  </si>
  <si>
    <t>1/386</t>
  </si>
  <si>
    <t>02.02.2016</t>
  </si>
  <si>
    <t>1/387</t>
  </si>
  <si>
    <t>1/388</t>
  </si>
  <si>
    <t>1/389</t>
  </si>
  <si>
    <t>1/390</t>
  </si>
  <si>
    <t>1/391</t>
  </si>
  <si>
    <t>ი.მ. ლალი რობაქიძე</t>
  </si>
  <si>
    <t>53001034468</t>
  </si>
  <si>
    <t>შპს ახალი გზა</t>
  </si>
  <si>
    <t>404461266</t>
  </si>
  <si>
    <t>1/392</t>
  </si>
  <si>
    <t>1/393</t>
  </si>
  <si>
    <t>1/395</t>
  </si>
  <si>
    <t>1/396</t>
  </si>
  <si>
    <t>1/397</t>
  </si>
  <si>
    <t>1/398</t>
  </si>
  <si>
    <t>შპს ჯი ემ თი მთაწმინდა</t>
  </si>
  <si>
    <t>შპს ეკოლცენტრი</t>
  </si>
  <si>
    <t>204980253</t>
  </si>
  <si>
    <t>203843396</t>
  </si>
  <si>
    <t>შპს საბა კონსტრაქშენ</t>
  </si>
  <si>
    <t>1/399</t>
  </si>
  <si>
    <t>1/400</t>
  </si>
  <si>
    <t>1/402</t>
  </si>
  <si>
    <t>1/403</t>
  </si>
  <si>
    <t>1/404</t>
  </si>
  <si>
    <t>1/406</t>
  </si>
  <si>
    <t>1/407</t>
  </si>
  <si>
    <t>1/408</t>
  </si>
  <si>
    <t>1/409</t>
  </si>
  <si>
    <t>1/411</t>
  </si>
  <si>
    <t>1/412</t>
  </si>
  <si>
    <t>1/413</t>
  </si>
  <si>
    <t>245625738</t>
  </si>
  <si>
    <t>18234000</t>
  </si>
  <si>
    <t>1/414</t>
  </si>
  <si>
    <t>1/416</t>
  </si>
  <si>
    <t>1/417</t>
  </si>
  <si>
    <t>1/419</t>
  </si>
  <si>
    <t>1/420</t>
  </si>
  <si>
    <t>1/421</t>
  </si>
  <si>
    <t>1/422</t>
  </si>
  <si>
    <t>1/423</t>
  </si>
  <si>
    <t>1/426</t>
  </si>
  <si>
    <t>1/427</t>
  </si>
  <si>
    <t>1/431</t>
  </si>
  <si>
    <t>შპს ჯორჯიან ჰოტელ მენეჯმენტი</t>
  </si>
  <si>
    <t>404385722</t>
  </si>
  <si>
    <t>შპს ენ-ჯი-ეს გრუპი</t>
  </si>
  <si>
    <t>405112676</t>
  </si>
  <si>
    <t>ფ.პ. დავით იმნაძე</t>
  </si>
  <si>
    <t>შპს შატო მერე</t>
  </si>
  <si>
    <t>431171581</t>
  </si>
  <si>
    <t>სარესტორნო მომსახურება რესტორანში შატო მერე</t>
  </si>
  <si>
    <t>31612310</t>
  </si>
  <si>
    <t>1/433</t>
  </si>
  <si>
    <t>1/434</t>
  </si>
  <si>
    <t>1/436</t>
  </si>
  <si>
    <t>1/437</t>
  </si>
  <si>
    <t>1/438</t>
  </si>
  <si>
    <t>1/439</t>
  </si>
  <si>
    <t>1/440</t>
  </si>
  <si>
    <t>1/441</t>
  </si>
  <si>
    <t>1/442</t>
  </si>
  <si>
    <t>1/443</t>
  </si>
  <si>
    <t>1/444</t>
  </si>
  <si>
    <t>17.11.2015</t>
  </si>
  <si>
    <t>01009002964</t>
  </si>
  <si>
    <t>79132000</t>
  </si>
  <si>
    <t>1/445</t>
  </si>
  <si>
    <t>1/446</t>
  </si>
  <si>
    <t>1/447</t>
  </si>
  <si>
    <t>1/448</t>
  </si>
  <si>
    <t>1/449</t>
  </si>
  <si>
    <t>1/450</t>
  </si>
  <si>
    <t>1/451</t>
  </si>
  <si>
    <t>1/452</t>
  </si>
  <si>
    <t>1/454</t>
  </si>
  <si>
    <t>1/455</t>
  </si>
  <si>
    <t>1/456</t>
  </si>
  <si>
    <t>1/457</t>
  </si>
  <si>
    <t>1/458</t>
  </si>
  <si>
    <t>1/459</t>
  </si>
  <si>
    <t>1/460</t>
  </si>
  <si>
    <t>1/461</t>
  </si>
  <si>
    <t>სარესტორნო მომსახურება წისქვილში</t>
  </si>
  <si>
    <t>446955331</t>
  </si>
  <si>
    <t>1/462</t>
  </si>
  <si>
    <t>1/464</t>
  </si>
  <si>
    <t>1/465</t>
  </si>
  <si>
    <t>1/466</t>
  </si>
  <si>
    <t>1/467</t>
  </si>
  <si>
    <t>1/468</t>
  </si>
  <si>
    <t>1/469</t>
  </si>
  <si>
    <t>1/470</t>
  </si>
  <si>
    <t>1/471</t>
  </si>
  <si>
    <t>1/474</t>
  </si>
  <si>
    <t>1/475</t>
  </si>
  <si>
    <t>1/476</t>
  </si>
  <si>
    <t>1/477</t>
  </si>
  <si>
    <t>205232639</t>
  </si>
  <si>
    <t>შპს სასტუმრო ყაზბეგი</t>
  </si>
  <si>
    <t>404902254</t>
  </si>
  <si>
    <t>სსიპ საქართველოს ეროვნული მუზეუმი</t>
  </si>
  <si>
    <t>204468664</t>
  </si>
  <si>
    <t>45450000</t>
  </si>
  <si>
    <t>დიზელი L-62-სგპ კარწახი</t>
  </si>
  <si>
    <t>21.01.2016</t>
  </si>
  <si>
    <t>205238303</t>
  </si>
  <si>
    <t>1/479</t>
  </si>
  <si>
    <t>1/480</t>
  </si>
  <si>
    <t>1/491</t>
  </si>
  <si>
    <t>1/492</t>
  </si>
  <si>
    <t>1/493</t>
  </si>
  <si>
    <t>1/495</t>
  </si>
  <si>
    <t>1/496</t>
  </si>
  <si>
    <t>1/497</t>
  </si>
  <si>
    <t>1/499</t>
  </si>
  <si>
    <t>1/500</t>
  </si>
  <si>
    <t>1/501</t>
  </si>
  <si>
    <t>1/502</t>
  </si>
  <si>
    <t>1/503</t>
  </si>
  <si>
    <t>1/504</t>
  </si>
  <si>
    <t>1/506</t>
  </si>
  <si>
    <t>1/507</t>
  </si>
  <si>
    <t>1/508</t>
  </si>
  <si>
    <t>1/509</t>
  </si>
  <si>
    <t>1/510</t>
  </si>
  <si>
    <t>1/511</t>
  </si>
  <si>
    <t>1/512</t>
  </si>
  <si>
    <t>1/513</t>
  </si>
  <si>
    <t>1/514</t>
  </si>
  <si>
    <t>შპს GS</t>
  </si>
  <si>
    <t>401981021</t>
  </si>
  <si>
    <t>216297433</t>
  </si>
  <si>
    <t>30.11.2016</t>
  </si>
  <si>
    <t>IV</t>
  </si>
  <si>
    <t>სს სმარტ რითეილი</t>
  </si>
  <si>
    <t>205124346</t>
  </si>
  <si>
    <t>27.01.2016</t>
  </si>
  <si>
    <t>15860000</t>
  </si>
  <si>
    <t>შპს მთარგმნელობითი ბიურო-დიალოგი 2006</t>
  </si>
  <si>
    <t>405043938</t>
  </si>
  <si>
    <t>431174169</t>
  </si>
  <si>
    <t>1/516</t>
  </si>
  <si>
    <t>1/517</t>
  </si>
  <si>
    <t>1/518</t>
  </si>
  <si>
    <t>1/521</t>
  </si>
  <si>
    <t>1/523</t>
  </si>
  <si>
    <t>1/524</t>
  </si>
  <si>
    <t>1/525</t>
  </si>
  <si>
    <t>1/526</t>
  </si>
  <si>
    <t>1/528</t>
  </si>
  <si>
    <t>შპს ახალქალაქის სანდასუფთავება</t>
  </si>
  <si>
    <t>223353387</t>
  </si>
  <si>
    <t>1/543</t>
  </si>
  <si>
    <t>შპს ტელკო სისტემს</t>
  </si>
  <si>
    <t>205203279</t>
  </si>
  <si>
    <t>45510000</t>
  </si>
  <si>
    <t>17.02.2016</t>
  </si>
  <si>
    <t>205090890</t>
  </si>
  <si>
    <t>შპს დომბა</t>
  </si>
  <si>
    <t>211325430</t>
  </si>
  <si>
    <t>სამართლებრივი აქტების მაცნეს ვებ. გვერძე გამოქვეყნება</t>
  </si>
  <si>
    <t>30199792</t>
  </si>
  <si>
    <t>შპს პრემიუმ ღონისძიებები</t>
  </si>
  <si>
    <t>405113416</t>
  </si>
  <si>
    <t>08.01.2016</t>
  </si>
  <si>
    <t>შპს ჯი-თი ჯგუფი</t>
  </si>
  <si>
    <t>შპს მირანდუხტი</t>
  </si>
  <si>
    <t>416308962</t>
  </si>
  <si>
    <t>22.01.2016</t>
  </si>
  <si>
    <t>ეროვნული სუვენირები</t>
  </si>
  <si>
    <t>18.01.2016</t>
  </si>
  <si>
    <t>შპს ლაბექსი</t>
  </si>
  <si>
    <t>416304680</t>
  </si>
  <si>
    <t>14.01.2016</t>
  </si>
  <si>
    <t>1/397/1</t>
  </si>
  <si>
    <t>14.12.2015</t>
  </si>
  <si>
    <t>დიზელი L-62-გეზ ბათუმი</t>
  </si>
  <si>
    <t>28.01.2016</t>
  </si>
  <si>
    <t>ზღვრების შესაბამისად</t>
  </si>
  <si>
    <t>28.12.2015</t>
  </si>
  <si>
    <t>445410699</t>
  </si>
  <si>
    <t>ი.მ. დავით შონია</t>
  </si>
  <si>
    <t>42001031416</t>
  </si>
  <si>
    <t>29.12.2015</t>
  </si>
  <si>
    <t>45232200</t>
  </si>
  <si>
    <t>ძირითადი CPV</t>
  </si>
  <si>
    <t>კვარტლები</t>
  </si>
  <si>
    <t>ერთწლიანი/მრავალწლიანი</t>
  </si>
  <si>
    <t>შესყიდვის საფუძველი</t>
  </si>
  <si>
    <t>დაფინანსების წყარო</t>
  </si>
  <si>
    <t>გამ. შესყიდვა</t>
  </si>
  <si>
    <t>წარმოამდგენლობითი ხარჯები</t>
  </si>
  <si>
    <t>საკუთარი სახსრები</t>
  </si>
  <si>
    <t>კონს. შესყიდვა</t>
  </si>
  <si>
    <t>I, II, III, IV</t>
  </si>
  <si>
    <t>გამ. ელ. ტენდერი</t>
  </si>
  <si>
    <t>გადაუდებელი აუცილებლობა</t>
  </si>
  <si>
    <t>ელ. ტენდერი</t>
  </si>
  <si>
    <t>II, III, IV</t>
  </si>
  <si>
    <t>III</t>
  </si>
  <si>
    <t>III, IV</t>
  </si>
  <si>
    <t>პრეზ. ან მთავრ. სამართლებლივი აქტი</t>
  </si>
  <si>
    <t>ექსკლუზივი</t>
  </si>
  <si>
    <t>ნორმატიული აქტით დადგენილი გადასახდელები</t>
  </si>
  <si>
    <t>03100000</t>
  </si>
  <si>
    <t>09200000</t>
  </si>
  <si>
    <t>სახელმწიფოებრივი და საზოგადოებრივი მნიშვნელობის ღონისძიება</t>
  </si>
  <si>
    <t>განსაზღვრული წლოვანების ავტოსატრანსპორტო საშუალებები</t>
  </si>
  <si>
    <t>30.09.2016</t>
  </si>
  <si>
    <t>1/582</t>
  </si>
  <si>
    <t>20.02.2016</t>
  </si>
  <si>
    <t>შპს PRESSCO</t>
  </si>
  <si>
    <t>35121500</t>
  </si>
  <si>
    <t>ლუქი-ჩამკეტი ძალოვანი</t>
  </si>
  <si>
    <t>1/615</t>
  </si>
  <si>
    <t>31.01.2017</t>
  </si>
  <si>
    <t>09132000</t>
  </si>
  <si>
    <t>ბენზინი პრემიუმი 95</t>
  </si>
  <si>
    <t>1/616</t>
  </si>
  <si>
    <t>ევრო დიზელი</t>
  </si>
  <si>
    <t>1/622</t>
  </si>
  <si>
    <t>1/623</t>
  </si>
  <si>
    <t>10.02.2016</t>
  </si>
  <si>
    <t>1/624</t>
  </si>
  <si>
    <t>01.02.2017</t>
  </si>
  <si>
    <t>ნემატოდების კვლევა</t>
  </si>
  <si>
    <t>1/625</t>
  </si>
  <si>
    <t>64210000</t>
  </si>
  <si>
    <t>სატელეფონო და მონაცემთა გადაცემის მომსახურებები</t>
  </si>
  <si>
    <t>1/626</t>
  </si>
  <si>
    <t>31.03.2016</t>
  </si>
  <si>
    <t>24 საათიანი დაცვა</t>
  </si>
  <si>
    <t>1/627</t>
  </si>
  <si>
    <t>პერიმეტრული დაცვითი სიგნალიზაცია</t>
  </si>
  <si>
    <t>1/628</t>
  </si>
  <si>
    <t>31.12.2018</t>
  </si>
  <si>
    <t>64210000 64220000</t>
  </si>
  <si>
    <t>ქვეკავშირები; შიდა კავშირები(VPN); ინტერნეტ ტელეფონი(VOIP)</t>
  </si>
  <si>
    <t>1/630</t>
  </si>
  <si>
    <t>72410000</t>
  </si>
  <si>
    <t>evdo usb მოდემებით ინტერნეტ მომსახურება</t>
  </si>
  <si>
    <t>04.01.2016</t>
  </si>
  <si>
    <t>75120000</t>
  </si>
  <si>
    <t>მექანიკური სატრანსპორტო საშუალებების საექსპერტო შემოწმება, დათვალიერება, რეგისტრაცია, დაჩქარებული მომსახურება...</t>
  </si>
  <si>
    <t>შპს ხარისხის ლაბორატორია-LLC Quality Lab</t>
  </si>
  <si>
    <t>ცოცხალი გენმოდიფიცირებული ორგანიზმების იდენტიფიცირება</t>
  </si>
  <si>
    <t>ავტობუსების ტექ. დათვალიერება</t>
  </si>
  <si>
    <t>სგპ ლაგოდეხის ტერიტორიაზე განთავსებული ნაგვის ურნების დაცლისა და ნარჩენების გატანის მომსახურება</t>
  </si>
  <si>
    <t>შპს გ. ანთაძის სახელობის სანიტარიის, ჰიგიენისა და სამედიცინო ეკოლოგიის სამეცნიერო-კვლევითი ინსტიტუტი</t>
  </si>
  <si>
    <t>ცხოველური წარმოშობის სურსათის ლაბორატორიული კვლევა, რომელიც სავალდებულოა განხორციელდეს ქ. თბილისში და/ან მის მიმდებარე ტერიტორიაზე</t>
  </si>
  <si>
    <t>შპს შონი ოცდამეორე</t>
  </si>
  <si>
    <t>202371922</t>
  </si>
  <si>
    <t>92224000</t>
  </si>
  <si>
    <t>კაბელური ტელევიზია-ქ. თბილისი, გორგასლის ქ. №16</t>
  </si>
  <si>
    <t>საკაბელო ტელევიზია-ქ.თბილისი. გულუას #4, აუდიტის დეპარტამენტი</t>
  </si>
  <si>
    <t>შპს დიაგნოსტიკა-აჭარა</t>
  </si>
  <si>
    <t>ქ. ახალციხის მუნიციპალიტეტის მერია</t>
  </si>
  <si>
    <t>04.02.2016</t>
  </si>
  <si>
    <t>სგპ კარწახის ტერიტორიაზე განთავსებული ნაგვის ურნების დაცლისა და ნარჩენების გატანის მომსახურება</t>
  </si>
  <si>
    <t>05.01.2016</t>
  </si>
  <si>
    <t>სს არდი დაზღვევა</t>
  </si>
  <si>
    <t>404858631</t>
  </si>
  <si>
    <t>სხვადასხვა ტიპის 316
ერთეული ავტოსატრანსპორტო საშუალების დაზღვევა</t>
  </si>
  <si>
    <t>სურსათ/ცხოველის საკვებად განკუთვნილ ნიმუშებში გენმოდიფიცირებული ორგანიზმებისა და მათგან წარმოებული გენმოდიფიცირებული პროდუქტის აღმოჩენა და პროცენტული შემცველობის განსაზღვრა</t>
  </si>
  <si>
    <t>08.02.2016</t>
  </si>
  <si>
    <t>შპს ჯეო თაირს Geo Tires</t>
  </si>
  <si>
    <t>შპს საირმე-დ</t>
  </si>
  <si>
    <t>406081706</t>
  </si>
  <si>
    <t>15981100 
 15981200</t>
  </si>
  <si>
    <t>11.02.2016</t>
  </si>
  <si>
    <t>შპს აქვა-ტერრა</t>
  </si>
  <si>
    <t>206118510</t>
  </si>
  <si>
    <t>33691000</t>
  </si>
  <si>
    <t>პარაზიტების საწინააღმდეგო საშუალებები, ინსექტიციდები და რეპელენტები</t>
  </si>
  <si>
    <t>ცხოველური წარმოშობის სურსათის ლაბორატორიული კვლევა, რომელიც სავალდებულოა განხორციელდეს აჭარის რეგიონში, სასურველია ქ. ბათუმში და/ან მის მიმდებარე ტერიტორიაზე</t>
  </si>
  <si>
    <t>ყველა საბაჟო გამშვები პუნქტის უზრუნველყოფისათვის ცხოველური წარმოშობის სურსათის ლაბორატორიული კვლევა და ვეტერინარიული კვლევა, რომლის ეფექტურად განხორციელების მიზნით სავალდებულოა ტენდერში მონაწილე პრეტენდენტს გააჩნდეს შესაბამისი მატერიალური და ტექნიკური შესაძლებლობები ქვეყნის მასშტაბით</t>
  </si>
  <si>
    <t>ფიტოსანიტარული კვლევა, რომელიც უნდა განხორციელდეს ქ. თბილისისა და აღმოსავლეთ საქართველოს ადმინისტრაციულ ფარგლებში.</t>
  </si>
  <si>
    <t>მცენარეთა მავნებლების იდენტიფიკაციის, სარეველა მცენარეების და მათი თესლის იდენტიფიკაციისა და მცენარეთა დაავადებების ლაბორატორიული ანალიზის კვლევა, რომელიც სავალდებულოა განხორციელდეს აჭარის რეგიონის ტერიტორიაზე</t>
  </si>
  <si>
    <t>01.08.2016</t>
  </si>
  <si>
    <t>შპს სმარტ დისტრიბუშენი</t>
  </si>
  <si>
    <t>15710000</t>
  </si>
  <si>
    <t>ცხოველების მზა საკვები შინაური და სხვა ცხოველებისთვის</t>
  </si>
  <si>
    <t>ციფრული ტელევიზია-ცენტარლური აპარატი</t>
  </si>
  <si>
    <t>კაბელური ტელევიზია-ალექსიძის ქ. №1</t>
  </si>
  <si>
    <t xml:space="preserve">კაბელური ტელევიზია-გეზ “თბილისი”, გეზ „თბილისი2“, </t>
  </si>
  <si>
    <t>სგპყაზბეგის ტერიტორიაზე განთავსებული ნაგვის ურნების დაცლისა და ნარჩენების გატანის მომსახურება</t>
  </si>
  <si>
    <t>ავტობუსების რეცხვითი მომსახურება</t>
  </si>
  <si>
    <t>შპს SKY GROUP</t>
  </si>
  <si>
    <t>90910000 90920000</t>
  </si>
  <si>
    <t>დასუფთავება-დასავლეთი</t>
  </si>
  <si>
    <t>დასუფთავება-აღმოსავლეთი</t>
  </si>
  <si>
    <t>ახალციხის მუნიციპალიტეტის გამგეობა</t>
  </si>
  <si>
    <t>224095896</t>
  </si>
  <si>
    <t>30.12.2016</t>
  </si>
  <si>
    <t>30192150 
 30192152 
 30192153
 30192154
 30192155</t>
  </si>
  <si>
    <t>თარიღის დასასმელი შტამპები
დასანომრი შტამპები
ტექსტური შტამპები
შტამპების სათადარიგო ბალიშები
საოფისე შტამპების ბუდეები/ჩასადებები</t>
  </si>
  <si>
    <t>საგარანტიო მანქანების ტექ. მომსახურება</t>
  </si>
  <si>
    <t>შპს ელვა.ჯი</t>
  </si>
  <si>
    <t>22210000</t>
  </si>
  <si>
    <t>ჟურნალ-გაზეთების შესყიდვა</t>
  </si>
  <si>
    <t>12.01.2016</t>
  </si>
  <si>
    <t>18.02.2016</t>
  </si>
  <si>
    <t>შპს ვიურტ გეორგია</t>
  </si>
  <si>
    <t>211346603</t>
  </si>
  <si>
    <t>24951311</t>
  </si>
  <si>
    <t>ანტიფრიზი</t>
  </si>
  <si>
    <t>30.01.2017</t>
  </si>
  <si>
    <t>13.01.2016</t>
  </si>
  <si>
    <t>კოსტავას ქ.68/ჩიქოვანის №2</t>
  </si>
  <si>
    <t>29.02.2016</t>
  </si>
  <si>
    <t>შპს იუაი საქართველო</t>
  </si>
  <si>
    <t>204441158</t>
  </si>
  <si>
    <t>79414000</t>
  </si>
  <si>
    <t>კომპანია გვაწვდი 2015 წლის საქართველოს ზოგადი ინდუსტრიის სახლფასო და შრომის საკომპენსაციო პოლიტიკის კვლევის შედეგებს, რომელშიც ასახული იქნება ინფომრაცია საქართველოში მოქმედი კომპანიების ანაზღაურების დონეების შესახებ.</t>
  </si>
  <si>
    <t>სს სადაზღვეო კომპანია ალდაგი</t>
  </si>
  <si>
    <t>სპეციალიზირებული ტიპის  ავტოსატრანსპორტო საშუალებების დაზღვევა</t>
  </si>
  <si>
    <t>25.02.2016</t>
  </si>
  <si>
    <t>სინქრონული თარგმნის მომსახურება</t>
  </si>
  <si>
    <t>სინქრონული თარგმნის აპარატურითა და საკონფერენციო სისტემებით მომსახურება</t>
  </si>
  <si>
    <t>საერთაშორისო ტრენინგის ფარგლებში კოფე-ბრეიქით მომსახურება</t>
  </si>
  <si>
    <t>10.03.2016</t>
  </si>
  <si>
    <t>22.02.2016</t>
  </si>
  <si>
    <t>შპს მეგავეტი</t>
  </si>
  <si>
    <t>443854651</t>
  </si>
  <si>
    <t>შპს ენ ჯი თი გრუპი</t>
  </si>
  <si>
    <t>404922447</t>
  </si>
  <si>
    <t>სგპ სარფის ტერიტორიიდან ნარჩენების გატანის მომსახურება</t>
  </si>
  <si>
    <t>443860494</t>
  </si>
  <si>
    <t>1/55/1</t>
  </si>
  <si>
    <t>შპს მეგრულ-ლაზური2</t>
  </si>
  <si>
    <t>248435983</t>
  </si>
  <si>
    <t>სამუშაო ვიზიტის ფარგლებში</t>
  </si>
  <si>
    <t>1/55/2</t>
  </si>
  <si>
    <t>შპს კოლხური სახლი</t>
  </si>
  <si>
    <t>245593497</t>
  </si>
  <si>
    <t>1/55/3</t>
  </si>
  <si>
    <t>შპს ფორჯიგეით ფროფერთის ჯორჯია</t>
  </si>
  <si>
    <t>445409344</t>
  </si>
  <si>
    <t>თურქეთის საბაჟო დელეგაციის ვიზიტთან დაკავშირებით სარესტორნო მომსახურება "პრეგოში"</t>
  </si>
  <si>
    <t>სსიპ სახელისუფლებოსპეციალური კავშირგაბმულობის სააგენტო</t>
  </si>
  <si>
    <t>სპეც კავშირის სისტემით საკომუნიკაციო მომსახურება</t>
  </si>
  <si>
    <t>1/56/1</t>
  </si>
  <si>
    <t>1/56/2</t>
  </si>
  <si>
    <t>შპს პორტო ფრანკო</t>
  </si>
  <si>
    <t>445405393</t>
  </si>
  <si>
    <t>1/56/3</t>
  </si>
  <si>
    <t>შპს შოთი2007</t>
  </si>
  <si>
    <t>სს ენერგო-პრო ჯორჯია</t>
  </si>
  <si>
    <t>მაღალი ძაბვის ელექტრო კაბელის შეცვლის სამუშაოები</t>
  </si>
  <si>
    <t>1/57/1</t>
  </si>
  <si>
    <t>1/57/2</t>
  </si>
  <si>
    <t>01.03.2017</t>
  </si>
  <si>
    <t>მობილური სატელეფონო მომსახურება</t>
  </si>
  <si>
    <t>21.02.2017</t>
  </si>
  <si>
    <t>შპს სი-ტი პარკი</t>
  </si>
  <si>
    <t>მანქანების პარკირება</t>
  </si>
  <si>
    <t>1/61/2</t>
  </si>
  <si>
    <t>შპს ფრესკო ნიუ სტანდარტს</t>
  </si>
  <si>
    <t>404506325</t>
  </si>
  <si>
    <t>ჩაი ყავა შაქარი</t>
  </si>
  <si>
    <t>33711430</t>
  </si>
  <si>
    <t>391222100</t>
  </si>
  <si>
    <t>პლასტმასის ერთჯერადი ჭურჭელი</t>
  </si>
  <si>
    <t>შპს ბბ კომოპანი</t>
  </si>
  <si>
    <t>15861000</t>
  </si>
  <si>
    <t>ILLYს ყავა</t>
  </si>
  <si>
    <t>შპს YOUR CENTER</t>
  </si>
  <si>
    <t>404965935</t>
  </si>
  <si>
    <t>სამახსოვრო ჯილდოები</t>
  </si>
  <si>
    <t>მოსაწვევები</t>
  </si>
  <si>
    <t>გახმოვანების აპარატურით მომსახურება</t>
  </si>
  <si>
    <t>საერთაშორისო საბაჟო დღსთან დაკავშირებით კოფე-ბრეიქით მომსახურება</t>
  </si>
  <si>
    <t>შპს კამელია ფლაუერს</t>
  </si>
  <si>
    <t>405113363</t>
  </si>
  <si>
    <t>საერთაშორისო საბაჟო დღსთან დაკავშირებით გამართული ღონისძიებისათვის ყვავილები</t>
  </si>
  <si>
    <t>საერთაშორისო საბაჟო დღსთან დაკავშირებით გამართული ღონისძიების მუსიკალური გაფორმება</t>
  </si>
  <si>
    <t>ფ.პ. ნინო გაბუნია</t>
  </si>
  <si>
    <t>01008012274</t>
  </si>
  <si>
    <t>საერთაშორისო საბაჟო დღსთან დაკავშირებით გამართული სათარჯიმნო მომსახურება</t>
  </si>
  <si>
    <t>28.04.2016</t>
  </si>
  <si>
    <t>შპს რაჭის მთიულეთი</t>
  </si>
  <si>
    <t>405039060</t>
  </si>
  <si>
    <t>45430000 45440000 45450000</t>
  </si>
  <si>
    <t>სენაკის სერვის ცენტრის (ქ. სენაკი, რუსთაველის ქუჩა №235), ფოთის სერვის ცენტრის (ქ.
ფოთი, დ. თავდადებულის ქ. №4), ზუგდიდის სერვის ცენტრისა (ქ. ზუგდიდი, გამარჯვების ქ.N1) და ფოთის
რკინიგზის სკანერის შენობის (მის: ქ. ფოთი, კოკაიას ხეივანი) სარემონტო სამუშაოები</t>
  </si>
  <si>
    <t>სათარჯიმნო მომსახურება</t>
  </si>
  <si>
    <t>1/73</t>
  </si>
  <si>
    <t>დიზელი L-62-სგპ სადახლო-საავტომობილო</t>
  </si>
  <si>
    <t>08.03.2016</t>
  </si>
  <si>
    <t>39715220</t>
  </si>
  <si>
    <t>ელექტროგამათბობელი მოწყობილობები</t>
  </si>
  <si>
    <t>05.03.2017</t>
  </si>
  <si>
    <t>ბათუმის ტერიტორიაზე 5 მანქანის  365  დღიანი პარკირება</t>
  </si>
  <si>
    <t>კარტრიჯების დატენვა, ჩიპის შეცვლა</t>
  </si>
  <si>
    <t>03.04.2016</t>
  </si>
  <si>
    <t>შპს მეხამრიდი</t>
  </si>
  <si>
    <t>400082664</t>
  </si>
  <si>
    <t>უდიტის დეპარტამენტის შენობაში (ქ. თბილისი, გულუას ქ. №4) საკაბელო ინფრასტრუქტურის მოწყობა</t>
  </si>
  <si>
    <t>03.02.2016</t>
  </si>
  <si>
    <t>10.01.2017</t>
  </si>
  <si>
    <t>25.01.2017</t>
  </si>
  <si>
    <t>შპს კაბადონი+</t>
  </si>
  <si>
    <t>04.02.1016</t>
  </si>
  <si>
    <t>15.03.2016</t>
  </si>
  <si>
    <t>იმ ბაგრატ ბაბუჩაიშვილი</t>
  </si>
  <si>
    <t>61006002046</t>
  </si>
  <si>
    <t>60170000</t>
  </si>
  <si>
    <t>ავტობუსით მომსახურების გაწევა ბათუმი-სარფის მიმართულებით</t>
  </si>
  <si>
    <t>09.02.2016</t>
  </si>
  <si>
    <t>16.03.2016</t>
  </si>
  <si>
    <t>1/85/1</t>
  </si>
  <si>
    <t>10-12 თებერვალს მსოფლიო საბაჟო ორგანიზაციის დაგეგმილი სამუშაო შეხვედრის ფურშეტით უზრუნველყოფა</t>
  </si>
  <si>
    <t>სინქრონულითარგმნის აპარატურითა და საკონფერენციო სისტემებით მომსახურება</t>
  </si>
  <si>
    <t>სგპ გუგუთის ტერიტორიაზე განთავსებული ნაგვის ურნების დაცლისა და ნარჩენების გატანის მომსახურება</t>
  </si>
  <si>
    <t>18.03.2016</t>
  </si>
  <si>
    <t>შპს სისტემები</t>
  </si>
  <si>
    <t>202324225</t>
  </si>
  <si>
    <t>34421000</t>
  </si>
  <si>
    <t>სკუტერები</t>
  </si>
  <si>
    <t>21.03.2016</t>
  </si>
  <si>
    <t>შპს IT FORCE</t>
  </si>
  <si>
    <t>404874837</t>
  </si>
  <si>
    <t>შემოსავლების სამსახურის ელექტრონული სერვისების უტყუარობისა და სანდოობის დამოწმების უზრუნველმყოფი, 1 ერთეული, კრიპტოგრაფიული უსაფრთხოების wildcard (SSL) სერტიფიკატი, რომლის ხანგრძლივობა უნდა იყოს 1 წელი</t>
  </si>
  <si>
    <t>1/92/1</t>
  </si>
  <si>
    <t>12.02.2016</t>
  </si>
  <si>
    <t>12.03.2017</t>
  </si>
  <si>
    <t>McGraw Hill Financial, inc Platts</t>
  </si>
  <si>
    <t>13-1026995</t>
  </si>
  <si>
    <t>პლაცის მონაცემთა ბაზით სისტემების მომსახურების 1 წლიანი ლიცენზია</t>
  </si>
  <si>
    <t>15.02.2016</t>
  </si>
  <si>
    <t>შპს გოროზიები როხონა</t>
  </si>
  <si>
    <t>406151587</t>
  </si>
  <si>
    <t>მიკროავტობუსების შეკეთებისა და ტექნიკური მომსახურებ</t>
  </si>
  <si>
    <t>23.03.2016</t>
  </si>
  <si>
    <t>გადაადგილების და წარმოშობის სერთიფიკატები</t>
  </si>
  <si>
    <t>16.02.2016</t>
  </si>
  <si>
    <t>შპს მოდემ</t>
  </si>
  <si>
    <t>202278230</t>
  </si>
  <si>
    <t>შპს ერთგულება+</t>
  </si>
  <si>
    <t>404381021</t>
  </si>
  <si>
    <t>63110000</t>
  </si>
  <si>
    <t>დიზელი L-62-სგპ გუგუთი</t>
  </si>
  <si>
    <t>ფოთის და თბილისის კონტეინერების კონტროლის დანაყოფების ერთობლივი სწავლებების ფარგლებში ექსპერტებისა და სტუმრებისათვის სარესტორნო მომსახურება "აჭარულ სახლში"</t>
  </si>
  <si>
    <t>CIB პროგრამის ფარგლებში ექსპერტებისა და სტუმრებისათვის სარესტორნო მომსახურება "აჭარულ სახლში"</t>
  </si>
  <si>
    <t>კვლევებთან დაკავშირებული საკონსულტაციო მომსახურებები (მედიამონიტორინგი)</t>
  </si>
  <si>
    <t>19.02.2016</t>
  </si>
  <si>
    <t>24.03.2016</t>
  </si>
  <si>
    <t>შპს კონტური</t>
  </si>
  <si>
    <t>202241751</t>
  </si>
  <si>
    <t>22.03.2016</t>
  </si>
  <si>
    <t>კალენდრები</t>
  </si>
  <si>
    <t>1/103/1</t>
  </si>
  <si>
    <t>შპს დიჯითი</t>
  </si>
  <si>
    <t>404417831</t>
  </si>
  <si>
    <t>90511000
90512000</t>
  </si>
  <si>
    <t>მომსახურებები ნარჩენების მოგროვების სფეროში
ნარჩენების გატანის მომსახურება</t>
  </si>
  <si>
    <t>შპს დივაის სერვისი</t>
  </si>
  <si>
    <t>202463459</t>
  </si>
  <si>
    <t>50323000</t>
  </si>
  <si>
    <t>კომპიუტერის პერიფერიული მოწყობილობის შეკეთება და ტექნიკური მომსახურება</t>
  </si>
  <si>
    <t>23.02.2016</t>
  </si>
  <si>
    <t>01.06.2016</t>
  </si>
  <si>
    <t>ი.მ. მედეა დეკანოიძე</t>
  </si>
  <si>
    <t>01030008254</t>
  </si>
  <si>
    <t>79971200</t>
  </si>
  <si>
    <t>წიგნის აკინძვა</t>
  </si>
  <si>
    <t>30.04.2016</t>
  </si>
  <si>
    <t>ავტომანქანების შეკეთება და ტექნიკური მომსახურება</t>
  </si>
  <si>
    <t>01.04.2016</t>
  </si>
  <si>
    <t>SuperFin-ის მომსახურების გაგრძელება</t>
  </si>
  <si>
    <t>მონაცემთა ბაზების დამატებითი მომსახურებები</t>
  </si>
  <si>
    <t>სიპ შემოსავლების სამსახურის ბალანსზე რიცხული ავტომანქანების და მათთან დაკავშირებული მოწყობილობების შეკეთება და ტექნიკური მომსახურება</t>
  </si>
  <si>
    <t>26.03.2016</t>
  </si>
  <si>
    <t>სს სასტუმროებისა და რესტორნების მენეჯმენტ ჯგუფი-ემ|გრუპ</t>
  </si>
  <si>
    <t>Intrasoft-ის წარმომადგენლების სარესტორნო მომსახურება რესტორან პურის სახლში</t>
  </si>
  <si>
    <t>26.02.2016</t>
  </si>
  <si>
    <t>50116000</t>
  </si>
  <si>
    <t>სატრანსპორტო საშუალებების სპეციფიკური ნაწილების შეკეთება და ტექნიკური მომსახურება</t>
  </si>
  <si>
    <t>02.04.2016</t>
  </si>
  <si>
    <t>გეზ ბათუმში ელექტრო ენერგიის მიწოდების მაღალი ძაბვის კაბელის აღდგენის სამუშაოები</t>
  </si>
  <si>
    <t>შემოსავლების სამსახურის ობიექტების 24 საათიანი  პერიმეტრული დაცივითი სიგნალიზაციით დაცვა</t>
  </si>
  <si>
    <t>შემოსავლების სამსახურის ობიექტების 24 საათიანი  ცოცხალი დაცვა</t>
  </si>
  <si>
    <t>შპს მდგრადობის ექსპერტი</t>
  </si>
  <si>
    <t>200274979</t>
  </si>
  <si>
    <t>ს.გ.პ ,,ნინოწმანდა"-ს შენობის გამაგრების პროექტი</t>
  </si>
  <si>
    <t>85200000გ</t>
  </si>
  <si>
    <t>02.03.2016</t>
  </si>
  <si>
    <t>03.04.2017</t>
  </si>
  <si>
    <t>შპს პარკინგ სერვისი</t>
  </si>
  <si>
    <t>412711230</t>
  </si>
  <si>
    <t>19 ავტომანქანის 1 წლიანი პარკირება</t>
  </si>
  <si>
    <t>მეტრომანები უბნის ოფიცრებისთვის</t>
  </si>
  <si>
    <t>1/121/1</t>
  </si>
  <si>
    <t>04.03.2016</t>
  </si>
  <si>
    <t>04.04.2016</t>
  </si>
  <si>
    <t>შპს წისქვილი ჯგუფი</t>
  </si>
  <si>
    <t>07.03.2016</t>
  </si>
  <si>
    <t>10.04.2016</t>
  </si>
  <si>
    <t>უმაღლესი ხარისხის საბეჭდი ქაღალდი</t>
  </si>
  <si>
    <t>01.05.2016</t>
  </si>
  <si>
    <t>90713000</t>
  </si>
  <si>
    <t>ინსინერეატორებისათვის საბუთების მომზადება</t>
  </si>
  <si>
    <t>09.03.2016</t>
  </si>
  <si>
    <t>შპს ემ-ტე გრუპი</t>
  </si>
  <si>
    <t>405128080</t>
  </si>
  <si>
    <t>საბაჟო გამშვები პუნქტის "ვალე", (ადიგენის მუნიციპალიტეტის ტერიტორია).სუსტი დენების დაქსელვა</t>
  </si>
  <si>
    <t>15.04.2016</t>
  </si>
  <si>
    <t>შპს ჯიდი პაკი</t>
  </si>
  <si>
    <t>405093713</t>
  </si>
  <si>
    <t>საქონლის შესაფუთი პაკეტები</t>
  </si>
  <si>
    <t>19.04.2016</t>
  </si>
  <si>
    <t>უსარკმლო ნაბეჭდი კონვერტები</t>
  </si>
  <si>
    <t>29.04.2016</t>
  </si>
  <si>
    <t>შპს ინტერიერი</t>
  </si>
  <si>
    <t>417877079</t>
  </si>
  <si>
    <t>ს.გ.პ. ,,ყაზბეგის“ ჯიხური</t>
  </si>
  <si>
    <t>10.04.2017</t>
  </si>
  <si>
    <t>13.03.2016</t>
  </si>
  <si>
    <t>14.04.2016</t>
  </si>
  <si>
    <t>შპს ბულვარის კარიბჭე</t>
  </si>
  <si>
    <t>445407916</t>
  </si>
  <si>
    <t>სარსტორნო მომსახურება რესტორან გრილ ტაუნიში</t>
  </si>
  <si>
    <t>14.03.2016</t>
  </si>
  <si>
    <t>სარესტორნო მომსახურება რესტორანში - ოქროს თევზი</t>
  </si>
  <si>
    <t>16.04.2016</t>
  </si>
  <si>
    <t>შპს რესტორანი ძველი მეტეხი</t>
  </si>
  <si>
    <t>206274306</t>
  </si>
  <si>
    <t>სარესტორნო მომსახურება რესტორანში - ძველი მეტეხი</t>
  </si>
  <si>
    <t>სარესტორნო მომსახურება რესტორანში - აია</t>
  </si>
  <si>
    <t>შპს ღვინის სახლი</t>
  </si>
  <si>
    <t>415091117</t>
  </si>
  <si>
    <t>20.04.2016</t>
  </si>
  <si>
    <t>სუვენირი "აბჯარი"</t>
  </si>
  <si>
    <t>24.04.2016</t>
  </si>
  <si>
    <t>შპს პანორამა</t>
  </si>
  <si>
    <t>405111249</t>
  </si>
  <si>
    <t>მინის სარკეები</t>
  </si>
  <si>
    <t>15.05.2016</t>
  </si>
  <si>
    <t>შპს ერა</t>
  </si>
  <si>
    <t>404927399</t>
  </si>
  <si>
    <t>22852000</t>
  </si>
  <si>
    <t>საქაღალდეები</t>
  </si>
  <si>
    <t>31.04.2016</t>
  </si>
  <si>
    <t>შპს ელექტრონი</t>
  </si>
  <si>
    <t>208218132</t>
  </si>
  <si>
    <t>საზომი ხელსაწყოები</t>
  </si>
  <si>
    <t>38330000</t>
  </si>
  <si>
    <t>ააიპ საქართველოს სამეცნიერო-საგანმანათლებლო კომპიუტერული ქსელების ასოციაცია გრენა</t>
  </si>
  <si>
    <t>48219300</t>
  </si>
  <si>
    <t>Oracle მონაცემთა ბაზის მონიტორინგის/ადმინისტრირების პროგრამა, უვადო პროგრამული უზრუნველყოფით და 1 წლიანი მხარდაჭერით</t>
  </si>
  <si>
    <t>17.05.2016</t>
  </si>
  <si>
    <t>ციფრული გასამრავლებელი მანქანები</t>
  </si>
  <si>
    <t>ი.მ. ზაზა ჩიტიაშვილი</t>
  </si>
  <si>
    <t>12001007419</t>
  </si>
  <si>
    <t>ექსკალატორის მომსახურება</t>
  </si>
  <si>
    <t>1/157</t>
  </si>
  <si>
    <t>30.05.2016</t>
  </si>
  <si>
    <t>შპს კავკასპაკ</t>
  </si>
  <si>
    <t>404919736</t>
  </si>
  <si>
    <t>09211100</t>
  </si>
  <si>
    <t>150 ლიტრი ძრავის ზეთი</t>
  </si>
  <si>
    <t>1/160/1</t>
  </si>
  <si>
    <t>28.03.2016</t>
  </si>
  <si>
    <t>შპს VIVA - JALUZI</t>
  </si>
  <si>
    <t>406095256</t>
  </si>
  <si>
    <t>31.04.2017</t>
  </si>
  <si>
    <t>შპს სი-თი პარკ</t>
  </si>
  <si>
    <t>61 მანქანის 12 თვიანი პარკირება</t>
  </si>
  <si>
    <t>1/161/1</t>
  </si>
  <si>
    <t>11.05.2016</t>
  </si>
  <si>
    <t>205434681</t>
  </si>
  <si>
    <t>ვეტერინარული სერტიფიკატები</t>
  </si>
  <si>
    <t>სს ბეჭდვითი სიტყვის კომბინატი</t>
  </si>
  <si>
    <t>202886172</t>
  </si>
  <si>
    <t>საგადასახადო სამართალდარღვევის აღმოფხვის ვადის
განსაზღვრის აქტი</t>
  </si>
  <si>
    <t>29.03.2016</t>
  </si>
  <si>
    <t>13.05.2016</t>
  </si>
  <si>
    <t>32422000</t>
  </si>
  <si>
    <t>ქსელის კომპონენტები</t>
  </si>
  <si>
    <t>30.03.2016</t>
  </si>
  <si>
    <t>30.06.2016</t>
  </si>
  <si>
    <t>შპს ჯი-თი გრუპ</t>
  </si>
  <si>
    <t>200119923</t>
  </si>
  <si>
    <t>50117100</t>
  </si>
  <si>
    <t>ავტოსატრანსპორტო საშუალებების გადაკეთება</t>
  </si>
  <si>
    <t>1/164/1</t>
  </si>
  <si>
    <t>ი.მ. ნინო ჩხეტია</t>
  </si>
  <si>
    <t>60001084482</t>
  </si>
  <si>
    <t>3 დღიანი საფურშეტო მომსახურება</t>
  </si>
  <si>
    <t>ფიქსირებული სტატუსის სერტიფიკატები</t>
  </si>
  <si>
    <t>შპს I GPS ოპერატორი</t>
  </si>
  <si>
    <t>404920289</t>
  </si>
  <si>
    <t>შემოსავლების სამსახურის საკუთრებაში
არსებული 340 ერთეული ავტომანქანისათვის ნავიგაციის სისტემის დამონტაჟება და შესაბამისი მომსახურება</t>
  </si>
  <si>
    <t>1/170</t>
  </si>
  <si>
    <t>05.05.2016</t>
  </si>
  <si>
    <t>18.05.2016</t>
  </si>
  <si>
    <t>შპს ჯიტეკი</t>
  </si>
  <si>
    <t>205204438</t>
  </si>
  <si>
    <t>32323000</t>
  </si>
  <si>
    <t>ვიდეომონიტორები</t>
  </si>
  <si>
    <t>55320000</t>
  </si>
  <si>
    <t>სემინარში მონაწილე სტუდენტების საფურშეტო მომსახურება</t>
  </si>
  <si>
    <t>07.04.2016</t>
  </si>
  <si>
    <t>01.31.2016</t>
  </si>
  <si>
    <t>34928100 34928300 
 34928420
 34928460 
 34992100</t>
  </si>
  <si>
    <t>გამყოფი ბარიერები
დამცავი ბარიერები
საგზაო გამაფრთხილებელი ნათურები
საგზაო კონუსები
განათებული სატრანსპორტო ნიშნები</t>
  </si>
  <si>
    <t>08.04.2016</t>
  </si>
  <si>
    <t>50760000</t>
  </si>
  <si>
    <t>R-15 175/70 საბურავები</t>
  </si>
  <si>
    <t>R-15 195/65 საბურავები</t>
  </si>
  <si>
    <t>R-16 225/65 საბურავები</t>
  </si>
  <si>
    <t>R-17 225/55 საბურავები</t>
  </si>
  <si>
    <t>R-15c 185/75 საბურავები</t>
  </si>
  <si>
    <t>R-17 225/65 საბურავები</t>
  </si>
  <si>
    <t>R-16c 185/75 საბურავები</t>
  </si>
  <si>
    <t>16.05.2016</t>
  </si>
  <si>
    <t>55520000</t>
  </si>
  <si>
    <t>1/184/1</t>
  </si>
  <si>
    <t>12.04.2016</t>
  </si>
  <si>
    <t>სატვირთო და სამგზავრო გადაზიდვების საკითხებთან დაკავშირებული სემინარის საფურშეტო მომსახურება</t>
  </si>
  <si>
    <t>1/184/2</t>
  </si>
  <si>
    <t>28.05.2016</t>
  </si>
  <si>
    <t>სარესტორნო მომსახურება ჩელაში</t>
  </si>
  <si>
    <t>13.04.2016</t>
  </si>
  <si>
    <t>შპს თეა</t>
  </si>
  <si>
    <t>430032546</t>
  </si>
  <si>
    <t>13.06.2016</t>
  </si>
  <si>
    <t>შპს ტენდექსი</t>
  </si>
  <si>
    <t>400149291</t>
  </si>
  <si>
    <t>45430000
 45440000 
 45450000</t>
  </si>
  <si>
    <t>აუდიტის დეპარტამენტის შენობაში: იატაკისა და კედლის საფარის დაგება
ღებვა და შემინვა
შენობის მოწყობის სხვა სამუშაოები</t>
  </si>
  <si>
    <t>05.06.2016</t>
  </si>
  <si>
    <t>30192110</t>
  </si>
  <si>
    <t>საიდუმლო სპეციალური ლუმინოსენციური მელანი</t>
  </si>
  <si>
    <t>31.05.2016</t>
  </si>
  <si>
    <t>შპს ჯი ჯი ეს ჰოლდინგი</t>
  </si>
  <si>
    <t>ისანი-სამგორის სერვის ცენტრის გარე ფასადის
საინფორმაციო აბრა</t>
  </si>
  <si>
    <t>22.05.2016</t>
  </si>
  <si>
    <t>შპს ფავორიტი ედვერთისმენთ</t>
  </si>
  <si>
    <t>404416128</t>
  </si>
  <si>
    <t xml:space="preserve">ჯიხურებზე მისაკრავი ფირის (თანმდევი მომსახურებით მონტაჟით) </t>
  </si>
  <si>
    <t>25.05.2016</t>
  </si>
  <si>
    <t>ი.მ. სტელა დიაკონიძე</t>
  </si>
  <si>
    <t>01021002984</t>
  </si>
  <si>
    <t>სარესტორნო მომსახურება აჭარულ სახლში (ბათუმი)</t>
  </si>
  <si>
    <t>შპს კარამელი</t>
  </si>
  <si>
    <t>445420161</t>
  </si>
  <si>
    <t>ქეითერინგული მომსახურება ბათუმში</t>
  </si>
  <si>
    <t>სარესტორნო მომსახურება რესტორან გრილ ტაუნიში (ბათუმი)</t>
  </si>
  <si>
    <t>სარესტორნო მომსახურება რესტორან გრილ ტაუნიშიოქროს თევზი-ში (ბათუმი)</t>
  </si>
  <si>
    <t>1/200/1</t>
  </si>
  <si>
    <t>20.05.2016</t>
  </si>
  <si>
    <t>შპს წყლის და გაზის ტექნოლლოგიები</t>
  </si>
  <si>
    <t>401944036</t>
  </si>
  <si>
    <t>43323000</t>
  </si>
  <si>
    <t>მფრქვევანები</t>
  </si>
  <si>
    <t>03.07.2016</t>
  </si>
  <si>
    <t>შპს ქარფინთერ გრუპი</t>
  </si>
  <si>
    <t>400121426</t>
  </si>
  <si>
    <t xml:space="preserve">39811100
 39831200 
 39831300
 39831600
 39832000 </t>
  </si>
  <si>
    <t>ჰაერის გამწმენდი
ფხვნილები
იატაკის საწმენდები
ტუალეტის საწმენდები                                                                             ჭურჭლის სარეცხი საშუალებები</t>
  </si>
  <si>
    <t>1/203</t>
  </si>
  <si>
    <t>1/204</t>
  </si>
  <si>
    <t>31.05.20166</t>
  </si>
  <si>
    <t>წებოვანი
საინფორმაციო
სტიკერები</t>
  </si>
  <si>
    <t>09.06.2016</t>
  </si>
  <si>
    <t>ი.მ. ზურაბ მესხი</t>
  </si>
  <si>
    <t>42001000990</t>
  </si>
  <si>
    <t>ერთი ერთეული (2მX5 მ. ზომის) ჯიხურის მოწყობის სამუშაოები სრულდება შემოსავლების სამსახურის ს.გ.პ.
,,ფოთისა და ყულევის პორტები და ფოთის თავისუფალი ინდუსტრიული ზონა“-ში.</t>
  </si>
  <si>
    <t>31.05.2017</t>
  </si>
  <si>
    <t>6  მანქანის 12 თვიანი პარკირება</t>
  </si>
  <si>
    <t>შპს ბიზნეს პიარ</t>
  </si>
  <si>
    <t>406029952</t>
  </si>
  <si>
    <t>საზოგადოებრივი კვების საწარმოების მომსახურებეობები</t>
  </si>
  <si>
    <t>ი.მ. ხატია ლომიძე</t>
  </si>
  <si>
    <t>47001014350</t>
  </si>
  <si>
    <t>სარესტორნო მომსახურება რესტორანში მეტეხის ჩრდილი</t>
  </si>
  <si>
    <t>22.04.2016</t>
  </si>
  <si>
    <t>06.07.2016</t>
  </si>
  <si>
    <t>შპს სამშენებლო ჯგუფი</t>
  </si>
  <si>
    <t>405139559</t>
  </si>
  <si>
    <t xml:space="preserve">გაფორმების ეკონომიკური ზონა ,,თბილისი 1“-ის
სანიაღვრე და სადრენაჟო სისტემის აღდგენას. </t>
  </si>
  <si>
    <t>22.06.2016</t>
  </si>
  <si>
    <t>შპს ენ იქს ჯგუფი</t>
  </si>
  <si>
    <t>400155318</t>
  </si>
  <si>
    <t>45223100 
 45223110</t>
  </si>
  <si>
    <t>ს.გ.პ ,,წითელი ხიდის“  ს.გ.პ ,,სადახლოს“ ს.გ.პ. ,,ვალეს“  ს.გ.პ. ,,ლაგოდეხის“ ს.გ.პ. ,,ნინოწმინდას“ გეზი ,,ბათუმის“ სკანერის მანიშნებელი ფირნიშების მოწყობის სამუშაოებს. ასევე, 6 ცალი სკანერის მანიშნებელი ფირნიში</t>
  </si>
  <si>
    <t>25.04.2016</t>
  </si>
  <si>
    <t>შპს ვიდიჯი გრუპი</t>
  </si>
  <si>
    <t>204560607</t>
  </si>
  <si>
    <t>33711900
 33761000 
 33764000</t>
  </si>
  <si>
    <t>საპონი, ტუალეტის ქაღალდი, ქაღალდის ხელსახოცები</t>
  </si>
  <si>
    <t>01.06.2017</t>
  </si>
  <si>
    <t>1/220/1</t>
  </si>
  <si>
    <t>შპს კახური ტრადიციული მეღვინეობა</t>
  </si>
  <si>
    <t>200075113</t>
  </si>
  <si>
    <t>სარესტორნო მომსახურება რესტორანში ქართული ღვინის პალატა</t>
  </si>
  <si>
    <t>1/220/2</t>
  </si>
  <si>
    <t>1/220/3</t>
  </si>
  <si>
    <t>TOYOTA CAMRY-ს ტექ. მომსახურება</t>
  </si>
  <si>
    <t>26.04.2016</t>
  </si>
  <si>
    <t>01.07.2016</t>
  </si>
  <si>
    <t>ს.გ.პ. „ვალე“-ს ადმინისტრაციული შენობის გარე
ფასადზე მოცულობითი ასოებით წარწერის გაკეთება</t>
  </si>
  <si>
    <t>27.04.2016</t>
  </si>
  <si>
    <t>25.06.2016</t>
  </si>
  <si>
    <t>უსარკმლო  ნაბეჭდი კონვერტები</t>
  </si>
  <si>
    <t>შპს TBILISI BUILD</t>
  </si>
  <si>
    <t>406047344</t>
  </si>
  <si>
    <t>გეზ თბილისის აბრები</t>
  </si>
  <si>
    <t>მსუბუქი ტვირთამწეობის საბურავები</t>
  </si>
  <si>
    <t>1/228/1</t>
  </si>
  <si>
    <t>10.06.2016</t>
  </si>
  <si>
    <t>სუვენირი ქართული ჩოხა</t>
  </si>
  <si>
    <t>28.06.2016</t>
  </si>
  <si>
    <t>შპს კავკასი XXI</t>
  </si>
  <si>
    <t>400163906</t>
  </si>
  <si>
    <t>გაფორმების ეკონომიკური ზონა ,,თბილისი 1“-ის ღობეების მონტაჟი</t>
  </si>
  <si>
    <t>03.05.2016</t>
  </si>
  <si>
    <t>30.06.2017</t>
  </si>
  <si>
    <t>14  მანქანის 12 თვიანი პარკირება</t>
  </si>
  <si>
    <t>HYUNDAI TUCSON ის პარკირება</t>
  </si>
  <si>
    <t>ი.მ. ჯიმშერ ლომინაძე</t>
  </si>
  <si>
    <t>01010006134</t>
  </si>
  <si>
    <t>საჩუქრები და ჯილდოები</t>
  </si>
  <si>
    <t>04.05.2016</t>
  </si>
  <si>
    <t>30.07.2016</t>
  </si>
  <si>
    <t>შპს სერვისტრანსი</t>
  </si>
  <si>
    <t>445404429</t>
  </si>
  <si>
    <t>4 ცალი დოკლევერის შეკეთება და ტექნიკური მომსახურება</t>
  </si>
  <si>
    <t>11.06.2016</t>
  </si>
  <si>
    <t>შპს მეგავატ.ჯი</t>
  </si>
  <si>
    <t>204573096</t>
  </si>
  <si>
    <t>„აკადემიის“ შენობის პირველ სართული (მის: გორგასლის ქ. №10) სხვენის გაგრილება-ვენტილაციის პროექტის მომზადება</t>
  </si>
  <si>
    <t>შპს თი ემ იეჩ კავკასია</t>
  </si>
  <si>
    <t>416318158</t>
  </si>
  <si>
    <t>ტვირთამწეების შეკეთება და ტექნიკური მომსახურება</t>
  </si>
  <si>
    <t>1/237/1</t>
  </si>
  <si>
    <t>20.06.2016</t>
  </si>
  <si>
    <t>06.05.2016</t>
  </si>
  <si>
    <t>ი.მ. გიორგი ელიანოვი</t>
  </si>
  <si>
    <t>49001007878</t>
  </si>
  <si>
    <t>39140000</t>
  </si>
  <si>
    <t>სამზარეულოს ავეჯი და მოწყობილობები
საწოლები, ლოგინები და სპეციალური რბილი ავეჯი
ტანსაცმლის კარადები
საწოლის ტუმბოები
სასადილო მაგიდებ</t>
  </si>
  <si>
    <t>1/240</t>
  </si>
  <si>
    <t>10.05.2016</t>
  </si>
  <si>
    <t>შპს მენიუ MENU</t>
  </si>
  <si>
    <t>405011794</t>
  </si>
  <si>
    <t>1/242/1</t>
  </si>
  <si>
    <t>შპს ბრენდმოლ-ჯორჯია</t>
  </si>
  <si>
    <t>25.07.2016</t>
  </si>
  <si>
    <t xml:space="preserve">39710000 </t>
  </si>
  <si>
    <t xml:space="preserve">მიკროტალღური ღუმელი; ელექტრო ქურა ; ელექტრო ჩაიდანი
</t>
  </si>
  <si>
    <t>შპს ითიჯი ჯგუფი</t>
  </si>
  <si>
    <t>406165803</t>
  </si>
  <si>
    <t>სსიპ ,,შემოსავლების სამსახურის“ შენობის (მის: გულუას ქ. №4) სხვენის გაგრილება-ვენტილაციის პროექტის მომზადება</t>
  </si>
  <si>
    <t>1/249</t>
  </si>
  <si>
    <t>31.07.2016</t>
  </si>
  <si>
    <t xml:space="preserve">18318400 
 18332000 </t>
  </si>
  <si>
    <t>შიდა პერანგები
მაისურები</t>
  </si>
  <si>
    <t>დიზელი L-62-სგპ წითელი ხიდი</t>
  </si>
  <si>
    <t>30.06.1016</t>
  </si>
  <si>
    <t>შპს მანო</t>
  </si>
  <si>
    <t>406036025</t>
  </si>
  <si>
    <t>1/253/1</t>
  </si>
  <si>
    <t>შპს სავაჭრო სახლი კახელები</t>
  </si>
  <si>
    <t>202359072</t>
  </si>
  <si>
    <t>სარესტორნო მომსახურება რესტორანში კახელები</t>
  </si>
  <si>
    <t>44160000</t>
  </si>
  <si>
    <t>სანტექნიკური მოწყობილობები</t>
  </si>
  <si>
    <t>ლიტველი ექსპერტების საფურშეტო მომსახურება</t>
  </si>
  <si>
    <t>02.09.2016</t>
  </si>
  <si>
    <t>ი.მ. შალვა ქინქლაძე</t>
  </si>
  <si>
    <t>01017006728</t>
  </si>
  <si>
    <t>45314300 
45315000
45330000</t>
  </si>
  <si>
    <t>საკაბელო ინფრასტრუქტურის მონტაჟი
გათბობისა და შენობის სხვა ელექტრომოწყობილობების სამონტაჟო სამუშაოები</t>
  </si>
  <si>
    <t>30190000</t>
  </si>
  <si>
    <t>საკანცელარიო საქონელი</t>
  </si>
  <si>
    <t>ბოთლის ჩასაცმელი ეროვნული სუვენირი</t>
  </si>
  <si>
    <t>19.05.2016</t>
  </si>
  <si>
    <t>08.08.2016</t>
  </si>
  <si>
    <t>შპს ნიქე ჯგუფი</t>
  </si>
  <si>
    <t>45261000</t>
  </si>
  <si>
    <t>ლილოს არქივის სახურავის სარემონტო სამუშაოები</t>
  </si>
  <si>
    <t>05.08.2016</t>
  </si>
  <si>
    <t>18211000 
18232000 
18234000</t>
  </si>
  <si>
    <t>კეპები
ქვედატანები
შარვლები</t>
  </si>
  <si>
    <t>50115000</t>
  </si>
  <si>
    <t>მოტოციკლეტების შეკეთება და ტექნიკური მომსახურება</t>
  </si>
  <si>
    <t>50850000</t>
  </si>
  <si>
    <t>არქივის რკინის კარადების შეკეთება და ტექნიკური მომსახურება</t>
  </si>
  <si>
    <t>23.05.2016</t>
  </si>
  <si>
    <t>პარკირება</t>
  </si>
  <si>
    <t>26 მაისის საინფორმაციო შტენდერი</t>
  </si>
  <si>
    <t>შპს ავერსი-ფარმა</t>
  </si>
  <si>
    <t>წამლები კინოლოგებისა და საბაჟოებისთვის</t>
  </si>
  <si>
    <t>01.09.2016</t>
  </si>
  <si>
    <t>ნიმუშის ასაღები პარკები</t>
  </si>
  <si>
    <t>30.08.2016</t>
  </si>
  <si>
    <t>შპს იდეა</t>
  </si>
  <si>
    <t>404863411</t>
  </si>
  <si>
    <t>ბრენდირებული მეხსიერების ბარათები</t>
  </si>
  <si>
    <t>30200000</t>
  </si>
  <si>
    <t>კომპიუტერული მოწყობილობები და აქსესუარები</t>
  </si>
  <si>
    <t>შპს ორისი</t>
  </si>
  <si>
    <t>206033754</t>
  </si>
  <si>
    <t>48443000</t>
  </si>
  <si>
    <t>ორისის განახლება</t>
  </si>
  <si>
    <t>31.08.2016</t>
  </si>
  <si>
    <t>02.06.2016</t>
  </si>
  <si>
    <t>1/276/1</t>
  </si>
  <si>
    <t>31.09.2016</t>
  </si>
  <si>
    <t>შპს LUNCH-TIME</t>
  </si>
  <si>
    <t>03.06.2016</t>
  </si>
  <si>
    <t>შპს ენსოლი</t>
  </si>
  <si>
    <t>205236190</t>
  </si>
  <si>
    <t>31160000</t>
  </si>
  <si>
    <t>ტრანსფორმატორის (630კვა) დენის მარეგულირებელი
თანმდევი მონტაჟით</t>
  </si>
  <si>
    <t>06.06.2016</t>
  </si>
  <si>
    <t>შპს ზუმერი ჯორჯია</t>
  </si>
  <si>
    <t>202462717</t>
  </si>
  <si>
    <t xml:space="preserve">მობილური ტელეფონი </t>
  </si>
  <si>
    <t>1/277/2</t>
  </si>
  <si>
    <t>07.06.2016</t>
  </si>
  <si>
    <t>22993300</t>
  </si>
  <si>
    <t>თერმოგრაფიული ქაღალდი ან მუყაო</t>
  </si>
  <si>
    <t>44221230</t>
  </si>
  <si>
    <t xml:space="preserve">საბაჟო გამშვები პუნქტში  ,,ყაზბეგი“  გარე-დამცავი
რულონური მოძრავი კარი-ჟალუზი </t>
  </si>
  <si>
    <t>1/280/1</t>
  </si>
  <si>
    <t>28.08.2016</t>
  </si>
  <si>
    <t>სარესტორნო მომსახურება რესტორანში "აჭარული ღვინის სალი"</t>
  </si>
  <si>
    <t>08.06.2016</t>
  </si>
  <si>
    <t>საბურავები R+15 195/65, KAMA NK129</t>
  </si>
  <si>
    <t>01.08.2017</t>
  </si>
  <si>
    <t>10 ავტომანქანის პარკირება</t>
  </si>
  <si>
    <t>ვახშამი "ფუნიკულიორში"</t>
  </si>
  <si>
    <t>25.08.2016</t>
  </si>
  <si>
    <t>შპს RS LINE</t>
  </si>
  <si>
    <t>404395463</t>
  </si>
  <si>
    <t>15.06.2016</t>
  </si>
  <si>
    <t>შპს ბილდინგ+</t>
  </si>
  <si>
    <t>406124974</t>
  </si>
  <si>
    <t>45111300</t>
  </si>
  <si>
    <r>
      <t xml:space="preserve">შემოსავლების სამსახურის სარგებლობაში გადმოცემული 1-სართულიანი და 3- სართულიანი მომიჯნავე ავარიული შენობების (ქ.თბილისი, მუხაძის ქ. </t>
    </r>
    <r>
      <rPr>
        <sz val="10"/>
        <color theme="3" tint="-0.499984740745262"/>
        <rFont val="Calibri"/>
        <family val="2"/>
      </rPr>
      <t>№</t>
    </r>
    <r>
      <rPr>
        <sz val="10"/>
        <color theme="3" tint="-0.499984740745262"/>
        <rFont val="Calibri"/>
        <family val="2"/>
        <scheme val="minor"/>
      </rPr>
      <t>9 და აბზიანიძის ქ.</t>
    </r>
    <r>
      <rPr>
        <sz val="10"/>
        <color theme="3" tint="-0.499984740745262"/>
        <rFont val="Calibri"/>
        <family val="2"/>
      </rPr>
      <t>№</t>
    </r>
    <r>
      <rPr>
        <sz val="10"/>
        <color theme="3" tint="-0.499984740745262"/>
        <rFont val="Calibri"/>
        <family val="2"/>
        <scheme val="minor"/>
      </rPr>
      <t>4) სადემონტაჟო სამუშაოები</t>
    </r>
  </si>
  <si>
    <t>20.08.2016</t>
  </si>
  <si>
    <t>შპს ექსპრესსერვისი 2008</t>
  </si>
  <si>
    <t>45421100</t>
  </si>
  <si>
    <r>
      <t xml:space="preserve">შემოსავლების სამსახურის საბაჟო გამშვები პუნქტი ,,წითელი ხიდი“-ს, გაფორმების ეკონომიკური ზონა ,,თბილისი 1“-ის, საბაჟო გამშვები პუნქტი ,,ყაზბეგი“-ს, საბაჟო გამშვები პუნქტი ,,სარფი“-ს, საბაჟო გამშვები პუნქტი ,,ვალე“-ს და გაფორმების ეკონომიკური ზონა ,,ბათუმი“-ს </t>
    </r>
    <r>
      <rPr>
        <b/>
        <u/>
        <sz val="10"/>
        <color theme="3" tint="-0.499984740745262"/>
        <rFont val="Calibri"/>
        <family val="2"/>
        <scheme val="minor"/>
      </rPr>
      <t>კარებისა და ფანჯრების და მათთან დაკავშირებული კომპონენტების მონტაჟის სამუშაოები</t>
    </r>
  </si>
  <si>
    <t>19.08.2016</t>
  </si>
  <si>
    <t>შპს ფრაისვოთერჰაუსკუპერს ცენტრალური აზია და კავკასია ბი. ვი-ს ფილიალი საქართველოში</t>
  </si>
  <si>
    <t>204482577</t>
  </si>
  <si>
    <t>ლატარიის ორგანიზებისა და ჩატარების განხორციელებასთან დაკავშირებით საკონსულტაციო მომსახურებების შესყიდვა</t>
  </si>
  <si>
    <t>1/291/1</t>
  </si>
  <si>
    <t>16.06.2016</t>
  </si>
  <si>
    <t>ეროვნული სუვენირი "ქვევრი"</t>
  </si>
  <si>
    <t>1/291/2</t>
  </si>
  <si>
    <t>17.06.2016</t>
  </si>
  <si>
    <t>ფლეშმეხსიერების ბარათები</t>
  </si>
  <si>
    <t>1/292/1</t>
  </si>
  <si>
    <t>1/292/2</t>
  </si>
  <si>
    <t>ეროვნული სუვენირი - ბოთლის ჩოხა</t>
  </si>
  <si>
    <t>1/292/3</t>
  </si>
  <si>
    <t>სარესტორნო მომსახურება რესტორანში "წისქვილი"</t>
  </si>
  <si>
    <t>1/293</t>
  </si>
  <si>
    <t>ბოთლზე ჩამოსაცმელი ჩოხა</t>
  </si>
  <si>
    <t>სარესტორნო მომსახურება რესტორანში "მეგრულ-ლაზური"</t>
  </si>
  <si>
    <t>აზერბაიჯანის დელეგაციის მასპინძლობა რესტორანში "პურის სახლი"</t>
  </si>
  <si>
    <t>გარიგებაზე ხელმოწერის ნოტარიული დამოწმება</t>
  </si>
  <si>
    <t>1/299</t>
  </si>
  <si>
    <t>21.06.2016</t>
  </si>
  <si>
    <t>ი.მ. ალექსი მელიქიშვილი</t>
  </si>
  <si>
    <t>01026005319</t>
  </si>
  <si>
    <t>ყაზბეგის სერვის ცენტრის შენობის სარემონტო სამუშაოები</t>
  </si>
  <si>
    <t>10.08.2016</t>
  </si>
  <si>
    <t>50532100</t>
  </si>
  <si>
    <t>გაფორმების ეკონომიკური ზონა „თბილისი“-ს 7 ცალი კარი-ჟალუზის შეკეთება</t>
  </si>
  <si>
    <t>32333200</t>
  </si>
  <si>
    <t>საგადასახადო მონიტორინგის დეპარტამენტის სამხრე ვიდეოკამერები</t>
  </si>
  <si>
    <t>შპს საქართველოს სერვისკომპანი+</t>
  </si>
  <si>
    <t>200268389</t>
  </si>
  <si>
    <t>დეზინფექცია/დერატიზაცია</t>
  </si>
  <si>
    <t>14.10.2016</t>
  </si>
  <si>
    <t>ფსევდო ნარკოტიკები</t>
  </si>
  <si>
    <t>27.06.2016</t>
  </si>
  <si>
    <t>01.09.2017</t>
  </si>
  <si>
    <t>20 ავტომანქანის 1 წლიანი პარკირება</t>
  </si>
  <si>
    <t>ფოთის სერვის ცენტრის გარე ფასადის აბრა</t>
  </si>
  <si>
    <t>საბაჟო გამშვები პუნქტის ,,სარფი“-ს შენობის  სარემონტო სამუშაოები</t>
  </si>
  <si>
    <t>45430000 
45440000</t>
  </si>
  <si>
    <t>მომსახურების დეპარტამენტის ადმინისტრაციული შენობის სარემონტო სამუშაოები</t>
  </si>
  <si>
    <t>15.08.2016</t>
  </si>
  <si>
    <t>29.06.2016</t>
  </si>
  <si>
    <t>შპს პატიო არტი</t>
  </si>
  <si>
    <t>ს.გ.პ. "წითელი ხიდი"-ს აბრა</t>
  </si>
  <si>
    <t>შპს ლანა</t>
  </si>
  <si>
    <t>439865013</t>
  </si>
  <si>
    <t>04.07.2016</t>
  </si>
  <si>
    <t>01.10.2016</t>
  </si>
  <si>
    <t>ლიტვის საგადასახადო სამსახურის ექსპერტების გამასპინძლება რესტორანში 'პურის სახლი"</t>
  </si>
  <si>
    <t>1/313/1</t>
  </si>
  <si>
    <t>ლიტვის საგადასახადო სამსახურის ექსპერტების გამასპინძლება რესტორანში "წისქვილი"</t>
  </si>
  <si>
    <t>შპს კავკასია 2007</t>
  </si>
  <si>
    <t>212747740</t>
  </si>
  <si>
    <t>44316300</t>
  </si>
  <si>
    <t>ყაზბეგის სანიაღვრე სისტემისთვის 200 ცალი ცხაური</t>
  </si>
  <si>
    <t>05.07.2016</t>
  </si>
  <si>
    <t>შიდა პერანგები (კინოლოგია)</t>
  </si>
  <si>
    <t>31440000</t>
  </si>
  <si>
    <t>პლანშეტური კომპიუტერების დამატებითი დენის წყარო</t>
  </si>
  <si>
    <t>ს.გ.პ. „სადახლო“-ს საინფორმაციო აბრა</t>
  </si>
  <si>
    <t>1/318/1</t>
  </si>
  <si>
    <t>შპს ბადაგი</t>
  </si>
  <si>
    <t>404907222</t>
  </si>
  <si>
    <t>ჩურჩხელის სასაჩუქრე ნაკრები</t>
  </si>
  <si>
    <t>ცხოველური წარმოშობის პროდუქტის ლაბორატორიული კვლევა, რომელიც უნდა განხორციელდეს აჭარის რეგიონში.</t>
  </si>
  <si>
    <t>ნემატოდების იდენტიფიკაციის ლაბორატორიული კვლევის მომსახურება</t>
  </si>
  <si>
    <t>28.10.2016</t>
  </si>
  <si>
    <t>07.07.2016</t>
  </si>
  <si>
    <t>შარვლები (საბაჟო)</t>
  </si>
  <si>
    <t>1/324/1</t>
  </si>
  <si>
    <t>08.07.2016</t>
  </si>
  <si>
    <t>1/324/2</t>
  </si>
  <si>
    <t>სარესტორნო მომსახურება რესტორანში "აჭარული ღვინის სახლი"</t>
  </si>
  <si>
    <t>1/325</t>
  </si>
  <si>
    <t>11.07.2016</t>
  </si>
  <si>
    <t>30.10.2016</t>
  </si>
  <si>
    <t>ლიტვის საგადასახადო სამსახურის ექსპერტებისათვის ფურშეტი გეზ თბილისში</t>
  </si>
  <si>
    <t>1/325/1</t>
  </si>
  <si>
    <t>ს.გ.პ. „მტკვარი“-ს საინფორმაციო აბრა</t>
  </si>
  <si>
    <t>12.07.2016</t>
  </si>
  <si>
    <t>შპს ჯი თი ვი</t>
  </si>
  <si>
    <t>206050066</t>
  </si>
  <si>
    <t>შპს დაბა+</t>
  </si>
  <si>
    <t>202464341</t>
  </si>
  <si>
    <t>ფარდა-ჟალუზები</t>
  </si>
  <si>
    <t>50433000</t>
  </si>
  <si>
    <t>სგპ სადახლო-საავტომობილოზე არსებული სატვირთო ავტომობილებისათვის განკუთვნილი 80 ტონიანი სტაციონალური სასწორის დაკალიბრება</t>
  </si>
  <si>
    <t>13.07.2016</t>
  </si>
  <si>
    <t>1/331/1</t>
  </si>
  <si>
    <t>14.07.2016</t>
  </si>
  <si>
    <t>28.09.2016</t>
  </si>
  <si>
    <t>18.07.2016</t>
  </si>
  <si>
    <t>დიზელი L-62-სგპ ფოთისა და ყულევის პორტები და ფოთის თავისუფალი ინდუსტრიული ზონა</t>
  </si>
  <si>
    <t>გენეტიკურად მოდიფიცირებული ორგანიზმების შემცველობის განსაზღვრა</t>
  </si>
  <si>
    <t>შპს მულტიტესტი</t>
  </si>
  <si>
    <t>205025676</t>
  </si>
  <si>
    <t>თხილში აფლატოქსინების შემცველობის ლაბორატორიული კვლევის მომსახურება</t>
  </si>
  <si>
    <t>19.07.2016</t>
  </si>
  <si>
    <t>სომხურ ენოვან გაზეთში სსიპ შემოსავლების სამსახურისათვის მისევე მიწოდებული ინფორმაციის ბეჭდვა
და შემდგომ მისი გავრცელების მომსახურება</t>
  </si>
  <si>
    <t>45230000 45260000</t>
  </si>
  <si>
    <t>გაფორმების ეკონომიკური ზონა ,,თბილისი 1“-ის ნაწილობრივი მშენებლობის სამუშაოები</t>
  </si>
  <si>
    <t>10.10.2016</t>
  </si>
  <si>
    <t>საბაჟო გამშვები პუნქტი ,,წითელი ხიდი“-ს მიმდებარე ტერიტორიის პროექტის გადაკეთება</t>
  </si>
  <si>
    <t>1/340/1</t>
  </si>
  <si>
    <t>32342100</t>
  </si>
  <si>
    <t>ქოლცენტრის ყურსასმენები</t>
  </si>
  <si>
    <t>20.07.2016</t>
  </si>
  <si>
    <t>ორისის ქსელური ვერსიის A10S ექვსი ერთეული ერთვალუტიანი 10 მომხმარებლიანი გასაღების  შესყიდვა</t>
  </si>
  <si>
    <t>22.07.2016</t>
  </si>
  <si>
    <t>ჩინეთის საბაჟო ადმინისტრაციის დელეგაციის გამასპინძლება რესტორანში "კოპალა"</t>
  </si>
  <si>
    <t>1/344/1</t>
  </si>
  <si>
    <t>უკრაინის სამთავრობო დელეგაციის გამასპინძლება რესტორანში "წისქვილი"</t>
  </si>
  <si>
    <t>1/345/1</t>
  </si>
  <si>
    <t>ეროვნული სუვენირი 'ლომი თითბერი მოოქროვილი"</t>
  </si>
  <si>
    <t>სასაჩუქრე ჩურჩხელა</t>
  </si>
  <si>
    <t>უკრაინის სამთავრობო დელეგაციის ვიზიტის ფარგლებში</t>
  </si>
  <si>
    <t>უკრაინის სამთავრობო დელეგაციის გამასპინძლება რესტორანში "პურის სახლი"</t>
  </si>
  <si>
    <t>26.07.2016</t>
  </si>
  <si>
    <t>აზერბაიჯანულ ენოვან გაზეთში სსიპ შემოსავლების სამსახურისათვის მისევე მიწოდებული ინფორმაციის
ბეჭდვა და შემდგომ მისი გავრცელების მომსახურება</t>
  </si>
  <si>
    <t>27.07.2016</t>
  </si>
  <si>
    <t>შპს გარდენ</t>
  </si>
  <si>
    <t>248435643</t>
  </si>
  <si>
    <t>სარესტორნო მომსახურება რესტორანში "კიევლიანოჩკა"</t>
  </si>
  <si>
    <t>04.08.2016</t>
  </si>
  <si>
    <t>წებოვანი სტიკერები</t>
  </si>
  <si>
    <t>31.10.2016</t>
  </si>
  <si>
    <t xml:space="preserve">30237270 </t>
  </si>
  <si>
    <t xml:space="preserve"> პორტაბელური კომპიუტერის ჩანთები</t>
  </si>
  <si>
    <t>25.10.2016</t>
  </si>
  <si>
    <t>სტრატეგიის ამსახველ დოკუმენტებზე მომუშავე ჯგუფის სარესტორნო მომსახურება</t>
  </si>
  <si>
    <t>სასტუმროში დაბინავება</t>
  </si>
  <si>
    <t>კონფერენციის დარბაზით მომსახურება</t>
  </si>
  <si>
    <t>30.09.1016</t>
  </si>
  <si>
    <t>შპს ბერულა</t>
  </si>
  <si>
    <t>205235182</t>
  </si>
  <si>
    <t>ავტომანქანის საბარგულის ხუფი</t>
  </si>
  <si>
    <t>09.08.2016</t>
  </si>
  <si>
    <t>შპს ჰორიზონტი</t>
  </si>
  <si>
    <t>406067973</t>
  </si>
  <si>
    <t>45340000</t>
  </si>
  <si>
    <r>
      <t xml:space="preserve">ორხევის სასწავლო ცენტრისა და
ცენტრალური სასაწყობო მეურნეობის ტერიტორიის არსებული </t>
    </r>
    <r>
      <rPr>
        <b/>
        <sz val="10"/>
        <color theme="3" tint="-0.499984740745262"/>
        <rFont val="Calibri"/>
        <family val="2"/>
        <scheme val="minor"/>
      </rPr>
      <t>ღობის</t>
    </r>
    <r>
      <rPr>
        <sz val="10"/>
        <color theme="3" tint="-0.499984740745262"/>
        <rFont val="Calibri"/>
        <family val="2"/>
        <scheme val="minor"/>
      </rPr>
      <t xml:space="preserve"> სარემონტო სამუშაოები</t>
    </r>
  </si>
  <si>
    <t>საერთაშორისო სავალუტო ფონდის დელეგაციის გამასპინძლება რესტორანში "პურის სახლი"</t>
  </si>
  <si>
    <t>44531000</t>
  </si>
  <si>
    <t>ჭანჭიკები, თვითმჭრელი ხრახნები</t>
  </si>
  <si>
    <t>01.11.2016</t>
  </si>
  <si>
    <t>შპს ჩემი სახლი</t>
  </si>
  <si>
    <t>437066309</t>
  </si>
  <si>
    <t>საბაჟო დეპარტამენტის ადმინისტრაციული შენობის საპროექტო მომსახურება</t>
  </si>
  <si>
    <t>12.08.2016</t>
  </si>
  <si>
    <t>404427927</t>
  </si>
  <si>
    <t>მსოფლიო საბაჟო ორგანიზაციის ინსტიტუციონალური განვითარების ევროპის რეგიონული ოფისის ორგანიზებით გამართული შეხვედრის მონაწილეთა გამასპინძლება რესტორანში წისქვილი</t>
  </si>
  <si>
    <t>ფ.პ. დავით მოსიაშვილი</t>
  </si>
  <si>
    <t>01023011403</t>
  </si>
  <si>
    <t>ამწეს მომსახურება</t>
  </si>
  <si>
    <t>18.08.2016</t>
  </si>
  <si>
    <t>48320000</t>
  </si>
  <si>
    <t xml:space="preserve">CorelDRAW Graphics Suite X8 Single User License - პროგრამა (ლიცენზია);  Adobe Premiere Pro CC ALL Multiple Platforms Multi European Languages Licensing Subscription - პროგრამა (ლიცენზია). 
</t>
  </si>
  <si>
    <t>შპს ბალკონი</t>
  </si>
  <si>
    <t>405152739</t>
  </si>
  <si>
    <t>სხვადასხვა ქვეყნების საბაჟო ორგანიზაციების წარმომადგენლების გამასპინძლება რესტორანში ბალკონი</t>
  </si>
  <si>
    <t>22.08.2016</t>
  </si>
  <si>
    <t>30.09.2017</t>
  </si>
  <si>
    <t>ავტომანქანის 1 წლიანი პარკირება</t>
  </si>
  <si>
    <t>23.08.2016</t>
  </si>
  <si>
    <t>24316000</t>
  </si>
  <si>
    <t>გამოხდილი წყალი 5 ლიტრიანი შეფუვებით</t>
  </si>
  <si>
    <t>შპს გზაჯვარედინი</t>
  </si>
  <si>
    <t>206143298</t>
  </si>
  <si>
    <t>45233290</t>
  </si>
  <si>
    <t>საბაჟო გამშვები პუნქტი ,,სადახლო“-ს, გაფორმების ეკონომიკური ზონა ,,ბათუმი“-ს, საბაჟო გამშვები პუნქტი ,,სარფი“-ს და საბაჟო გამშვები პუნქტი ,,წითელი ხიდი“-ს ტერიტორიაზე საგზაო ნიშნების დაყენება</t>
  </si>
  <si>
    <t>1/375/1</t>
  </si>
  <si>
    <t>შპს ქართული ღვინის სახლი</t>
  </si>
  <si>
    <t>404945360</t>
  </si>
  <si>
    <t>1/375/2</t>
  </si>
  <si>
    <t>24.08.2016</t>
  </si>
  <si>
    <t>აზერბაიჯანისა და ტაჯიკეთის დელეგაციის გამასპინძლება რესტორანში აჭარული ღვინის სახლი</t>
  </si>
  <si>
    <t>ვახშამი რესტორანში კოპალა</t>
  </si>
  <si>
    <t>1/378/1</t>
  </si>
  <si>
    <t>ვახშამი ქ. ბათუმში, რესტორანში ოქროს თევზი</t>
  </si>
  <si>
    <t>1/379</t>
  </si>
  <si>
    <t>26.08.2016</t>
  </si>
  <si>
    <t>შპს სკს</t>
  </si>
  <si>
    <t>204885810</t>
  </si>
  <si>
    <t>79571000</t>
  </si>
  <si>
    <t>წერილის ტრანსპორტირება აშშ-ში</t>
  </si>
  <si>
    <t>ვახშამი რესტორანში წისქვილი</t>
  </si>
  <si>
    <t>1/380/1-1</t>
  </si>
  <si>
    <t>1/380/1</t>
  </si>
  <si>
    <t>05.09.2016</t>
  </si>
  <si>
    <t>1/383</t>
  </si>
  <si>
    <t>1/383/1</t>
  </si>
  <si>
    <t>1/383/2</t>
  </si>
  <si>
    <t>1/383/3</t>
  </si>
  <si>
    <t>06.09.2016</t>
  </si>
  <si>
    <t>1/383/4</t>
  </si>
  <si>
    <t>06.09.2017</t>
  </si>
  <si>
    <t>ფ.პ. ნინო ანთელიძე</t>
  </si>
  <si>
    <t>01024049618</t>
  </si>
  <si>
    <t>ეროვნული სუვენირი - ხელნაკეთი ყაბალახი</t>
  </si>
  <si>
    <t>07.09.2016</t>
  </si>
  <si>
    <t>07.10.2017</t>
  </si>
  <si>
    <t>1 ავტომანქანის პარკირება და სისტემაში გააქტიურება (ქ. ბათუმი)</t>
  </si>
  <si>
    <t>ვახშამი რესტორან ყაზბეგში</t>
  </si>
  <si>
    <t>შპს Georgian Food company</t>
  </si>
  <si>
    <t>454407268</t>
  </si>
  <si>
    <t>ვახშამი რესტორანში "ანანური"</t>
  </si>
  <si>
    <t>63510000</t>
  </si>
  <si>
    <t>მუზეუმის ბილეთები და გიდის მომსახურება</t>
  </si>
  <si>
    <t>ვახშამი რესტორანში "წისქვილი"</t>
  </si>
  <si>
    <t>09.09.2016</t>
  </si>
  <si>
    <t>98390000</t>
  </si>
  <si>
    <t>სგპ სადახლოზე არსებული სატვირთო ავტომობილებისათვის განკუთვნილი 80 ტონიანი სტაციონალური სასწორის დაკალიბრებისათვის საჭირო 7 ტონა გირების დაქირავება</t>
  </si>
  <si>
    <t>ი.მ. გიორგი კანდელაკი - ვესტა</t>
  </si>
  <si>
    <t>საბეჭდი ქაღალდი 20 000 შეკვრა</t>
  </si>
  <si>
    <t>1/390/1</t>
  </si>
  <si>
    <t>14.09.2016</t>
  </si>
  <si>
    <t>ფ.პ. მუსტაფ ბერიძე</t>
  </si>
  <si>
    <t>61006028078</t>
  </si>
  <si>
    <t>1/391/1</t>
  </si>
  <si>
    <t>16.09.2016</t>
  </si>
  <si>
    <t>ფ.პ. სერგო კოკობანიძე</t>
  </si>
  <si>
    <t>61001070648</t>
  </si>
  <si>
    <t>გეზი ბათუმის ტერიტორიაზე განათების შესაცვლელად ამწეს ქირაობა</t>
  </si>
  <si>
    <t>UPS-ის (sსიმძლავრით 120 კვა, მოდელი – 124/33 SERVO MATIC) შეკეთება და ტექნიკური მომსახურება (საბაჟო გამშვები პუნქტი "ფოთისა და ყულევის პორტები და ფოთის თავისუფალი ინდუსტრიული ზონა" ქ. ფოთი, აღმაშენებლის 54).</t>
  </si>
  <si>
    <t>1/392/1</t>
  </si>
  <si>
    <t>21.09.2016</t>
  </si>
  <si>
    <t>სასწორების დაკალიბრება სგპ "ფოთისა და ყულევის პორტები და ფოთის თავისუფალი ინდუსტრიული ზონა'</t>
  </si>
  <si>
    <t>23.09.2016</t>
  </si>
  <si>
    <t xml:space="preserve">საბაჟო გამშვები პუნქტი „სარფი“-ს ადმინისტრაციული შენობის ფასადზე გერბის მიწოდება-მონტაჟი </t>
  </si>
  <si>
    <t>1/394</t>
  </si>
  <si>
    <t>შპს საქართველოს ტექნიკური ჯგუფი</t>
  </si>
  <si>
    <t>200236707</t>
  </si>
  <si>
    <t>სსიპ შემოსავლების სამსახურის დაქვემდებარებაში არსებული სტრუქტურული ერთეულებისათვის სხვადასხვა სახის სარემონტო და სამშენებლო სამუშაოების საპროექტო მომსახურება</t>
  </si>
  <si>
    <t>1/395/1</t>
  </si>
  <si>
    <t>შპს ანტუ-რაჟი</t>
  </si>
  <si>
    <t>404951165</t>
  </si>
  <si>
    <t>ადმინისტრაციული შენობის; მომსახურების დეპარტამენტის გლდანის სერვის ცენტრის და აუდიტის დეპარტამენტის შენობის სარემონტო სამუშაოები</t>
  </si>
  <si>
    <t>1/396/1</t>
  </si>
  <si>
    <t>1/396/2</t>
  </si>
  <si>
    <t>45223000</t>
  </si>
  <si>
    <t>მომახურების დეპარტამენტის ბათუმის სერვის ცენტრის (ქ.
ბათუმი, ფიროსმანის ქ. №5ა) ტერიტორიაზე ლითონის კუნსტრუქციებით სასაწყობე შენობის მშენებლობისა და
მისი მოწყობის სამუშაოებს</t>
  </si>
  <si>
    <t>26.09.2016</t>
  </si>
  <si>
    <t>სარესტორნო მომსახურება რესტორანში პურის სახლი</t>
  </si>
  <si>
    <t>1/397/2</t>
  </si>
  <si>
    <t>ქეითერინგული მომსახურება სგპ სარფში (სამმხრივი შეხვედრის ფარგლებში)</t>
  </si>
  <si>
    <t>1/397/3</t>
  </si>
  <si>
    <t>27.09.2016</t>
  </si>
  <si>
    <t>სტოკჰოლმის ბიზნეს სკოლის აკადემიური საბჭოსა და მაგისტრატურის მსმენელთა დელეგაციის ფარგლებში ფურშეტი გეზ თბილისი2-ში</t>
  </si>
  <si>
    <t>ფ.პ. გიორგი ეთერია</t>
  </si>
  <si>
    <t>62001034887</t>
  </si>
  <si>
    <t>შპს ველური დასავლეთი</t>
  </si>
  <si>
    <t>445437778</t>
  </si>
  <si>
    <t>1/401</t>
  </si>
  <si>
    <t>შპს პარმაღი</t>
  </si>
  <si>
    <t>205286849</t>
  </si>
  <si>
    <t>ორხევი, საბაჟო დეპარტამენტის ადმინისტრაციული შენობის რემონტი</t>
  </si>
  <si>
    <t>1/401/1</t>
  </si>
  <si>
    <t>10.11.2016</t>
  </si>
  <si>
    <t>შპს საოჯახო და ბავშვთა გართობა</t>
  </si>
  <si>
    <t>404472352</t>
  </si>
  <si>
    <t>მინი ტურნირის ლანჩი</t>
  </si>
  <si>
    <t>405148969</t>
  </si>
  <si>
    <t>შპს თავადური</t>
  </si>
  <si>
    <t>202243802</t>
  </si>
  <si>
    <t>IOTA-ს სამუშაო ჯგუფის სარესტორნო მომსახურება</t>
  </si>
  <si>
    <t>1/405</t>
  </si>
  <si>
    <t>4G მოდემებით ინტერნეტ მომსახურება</t>
  </si>
  <si>
    <t>შპს იმედი</t>
  </si>
  <si>
    <t>401943634</t>
  </si>
  <si>
    <t>სამსახურის მიერ ორგანიზებული მინი ტურნირებისთვის თასები და მედლები</t>
  </si>
  <si>
    <t>1/406/1</t>
  </si>
  <si>
    <t>შპს აჭარა+</t>
  </si>
  <si>
    <t>სამუშაო შეხვედრა "ჰოლიდეი ინნ"-ში</t>
  </si>
  <si>
    <t>03.10.2016</t>
  </si>
  <si>
    <t>მინანქრის გულსაკიდები</t>
  </si>
  <si>
    <t>1/407/1</t>
  </si>
  <si>
    <t>შპს ვაით სტუდიო</t>
  </si>
  <si>
    <t>404481887</t>
  </si>
  <si>
    <t>სასაჩუქრე კერამიკული ნაკეთობა "კედლის თეფში მოხატული"</t>
  </si>
  <si>
    <t>შპს გოლდენ თაუერ</t>
  </si>
  <si>
    <t>405121256</t>
  </si>
  <si>
    <t>საბაჟო გამშვები პუნქტი „სადახლო"-ს (საავტომობილო) ტერიტორიაზე ღობეების მოწყობის სამონტაჟო სამუშაოები</t>
  </si>
  <si>
    <t>ფ.პ. გივი დათიაშვილი</t>
  </si>
  <si>
    <t>60001000594</t>
  </si>
  <si>
    <t>1/410</t>
  </si>
  <si>
    <t>406308962</t>
  </si>
  <si>
    <t>18424000</t>
  </si>
  <si>
    <t>რეზინის ხელთათმანები დამლაგებლებისათვის</t>
  </si>
  <si>
    <t>შპს პრიმაქს ჯორჯია</t>
  </si>
  <si>
    <t>404421185</t>
  </si>
  <si>
    <t>სასაჩუქრე თაიგული</t>
  </si>
  <si>
    <t>შპს დაბი გრუპ ჯორჯია dhabi group georgia</t>
  </si>
  <si>
    <t>204537411</t>
  </si>
  <si>
    <t>1/414/1</t>
  </si>
  <si>
    <t>ააიპ საქართველოს ტრადიციული რეწვის ასოციაცია</t>
  </si>
  <si>
    <t>404489709</t>
  </si>
  <si>
    <t>სიმბოლური საჩუქრები  IOTA-ს ფარგლებში</t>
  </si>
  <si>
    <t>1/415</t>
  </si>
  <si>
    <t>04.10.2016</t>
  </si>
  <si>
    <t>შპს თბილისი პარკი</t>
  </si>
  <si>
    <t>404911798</t>
  </si>
  <si>
    <t>60112000</t>
  </si>
  <si>
    <t>თურქეთის საბაჟო დელეგაციის მთაწმინდის პარკში ასვლის მომსახურება</t>
  </si>
  <si>
    <t>50712000</t>
  </si>
  <si>
    <t>შემოსავლების სამსახურის მომსახურების დეპარტამენტის სერვის ცენტრში (კოსტავას 68/ჩიქოვანის2) არსებული ლოგოს შეკეთება</t>
  </si>
  <si>
    <t>05.10.2016</t>
  </si>
  <si>
    <t>ფ.პ. ანა ხაბაზი</t>
  </si>
  <si>
    <t>61004032234</t>
  </si>
  <si>
    <t>63514000</t>
  </si>
  <si>
    <t>გიდის მომსახურება (თურქეთის საბაჟო დელეგაცია)</t>
  </si>
  <si>
    <t>ვერცხლის ხელნაკეთი პერანგის სამაგრი</t>
  </si>
  <si>
    <t>შპს 41 გრადუსი</t>
  </si>
  <si>
    <t>404393599</t>
  </si>
  <si>
    <t>ვახშამი კაფე გაბრიაძეში</t>
  </si>
  <si>
    <t>სარესტორნო მომსახურება რესტორანში "პურის სახლი"</t>
  </si>
  <si>
    <t>1/422/1</t>
  </si>
  <si>
    <t>1/422/2</t>
  </si>
  <si>
    <t>შპს ვიზარდ ივენთი</t>
  </si>
  <si>
    <t>204572177</t>
  </si>
  <si>
    <t>გახმოვანების აპარატურის, შესაბამისიტექნიკური ინვერტარისა და საკონფერენციო ტრიბუნების დაქირავების მომსახურება</t>
  </si>
  <si>
    <t>1/423/1</t>
  </si>
  <si>
    <t>ერთი ერთეული კომპოზიცია</t>
  </si>
  <si>
    <t>1/426/1</t>
  </si>
  <si>
    <t>06.10.2016</t>
  </si>
  <si>
    <t>ტურნირის ფარგლებში ფურშეტი პარასპორტის ცენტრში</t>
  </si>
  <si>
    <t>07.10.2016</t>
  </si>
  <si>
    <t>სამახსოვრო საჩუქრები</t>
  </si>
  <si>
    <t>OECD გამჭვირვალობისა და ინფორმაციის  გაცვლის გლობალური ფორუმის პლენარული სესიის ფარგლებშისტუმრებისთვის - სუვენირები</t>
  </si>
  <si>
    <t>1/432</t>
  </si>
  <si>
    <t>34992100</t>
  </si>
  <si>
    <t>მანათობელი საგზაო ნიშნები ს.გ.პ. სარფისთვის</t>
  </si>
  <si>
    <t>11.10.2016</t>
  </si>
  <si>
    <t>შპს პოლიმერპროდუქტიონი</t>
  </si>
  <si>
    <t>416323525</t>
  </si>
  <si>
    <t>პოლიეთილენის ცელოფნები</t>
  </si>
  <si>
    <t>12.10.2016</t>
  </si>
  <si>
    <t>საგადასახადო თვითწებადი ლუქები</t>
  </si>
  <si>
    <t>13.10.2016</t>
  </si>
  <si>
    <t>შპს სბმ ეგენსი</t>
  </si>
  <si>
    <t>406177989</t>
  </si>
  <si>
    <t>მინი-ფეხბურთის ტურნირის ორგანიზება</t>
  </si>
  <si>
    <t>1/437/1</t>
  </si>
  <si>
    <t>1/437/2</t>
  </si>
  <si>
    <t>16.11.2016</t>
  </si>
  <si>
    <t>შპს საერთაშორისო კორპორაცია აი სი არ</t>
  </si>
  <si>
    <t>202907943</t>
  </si>
  <si>
    <t>ვახშამი რესტორანში "ტაბლა"</t>
  </si>
  <si>
    <t>17.10.2016</t>
  </si>
  <si>
    <t>გენეტიკურად მოდიფიცირებული ორგანიზმების შემცველობის განსაზღვრა და რაოდენობრივი კვლევა</t>
  </si>
  <si>
    <t>შპს გეო ჯგუფი</t>
  </si>
  <si>
    <t>400107656</t>
  </si>
  <si>
    <t>18423000</t>
  </si>
  <si>
    <t>ხალსტუხები საბაჟო დეპარტამენტისათვის</t>
  </si>
  <si>
    <t>20.12.2016</t>
  </si>
  <si>
    <t>ხელმოწერის ნიმუშის ასაღები მოწყობილობები</t>
  </si>
  <si>
    <t>19.10.2016</t>
  </si>
  <si>
    <t>15831000 15860000 15821150</t>
  </si>
  <si>
    <t>ყავა ჩაი შაქარი ორცხობილა</t>
  </si>
  <si>
    <t>ერთჯერადი ჭურჭელი</t>
  </si>
  <si>
    <t>20.10.2016</t>
  </si>
  <si>
    <t>შპს ადა</t>
  </si>
  <si>
    <t>405027830</t>
  </si>
  <si>
    <t>კომპიუტერის კლავიატურა და მაუსი</t>
  </si>
  <si>
    <t>შპს თეგი</t>
  </si>
  <si>
    <t>402017526</t>
  </si>
  <si>
    <t>შპს თაბე</t>
  </si>
  <si>
    <t>402886105</t>
  </si>
  <si>
    <t>31110000</t>
  </si>
  <si>
    <t>გეზ „თბილისი“-ს შენობაში არსებული ვენტილაციის სისტემის SABIANA MAESTRO-ს თავსებადი ძრავები</t>
  </si>
  <si>
    <t>1/447/1</t>
  </si>
  <si>
    <t>21.10.2016</t>
  </si>
  <si>
    <t>90510000</t>
  </si>
  <si>
    <t>30.11.2017</t>
  </si>
  <si>
    <t>2 ავტომანქანის პარკირება და სისტემაში გააქტიურება (ქ. ბათუმი)</t>
  </si>
  <si>
    <t>13 ავტომანქანის 1 წლიანი პარკირება</t>
  </si>
  <si>
    <t>1 ავტომანქანის 1 წლიანი პარკირება</t>
  </si>
  <si>
    <t>27.10.2016</t>
  </si>
  <si>
    <t>შპს კომპანია geosm</t>
  </si>
  <si>
    <t>301900000</t>
  </si>
  <si>
    <t>1/454/1</t>
  </si>
  <si>
    <t>ი.მ გოჩა სანიკიძე</t>
  </si>
  <si>
    <t>17001007113</t>
  </si>
  <si>
    <t>ჩოგბურთის ტურნირის ფარგლებში საფურშეტო მომსახურება</t>
  </si>
  <si>
    <t>1/454/2</t>
  </si>
  <si>
    <t>ეროვნული სუვენირები - თექის შარფი, ყანწი ერთიანი სადგამით</t>
  </si>
  <si>
    <t>1/454/3</t>
  </si>
  <si>
    <t>31.12..2016</t>
  </si>
  <si>
    <t>ფ.პ. ანდრო შანიძე</t>
  </si>
  <si>
    <t>61001033428</t>
  </si>
  <si>
    <t>92312240</t>
  </si>
  <si>
    <t xml:space="preserve">გალა ვახშამზემუსიკალური გაფორმება. OECD გამჭვირვალობისა და ინფორმაციის  გაცვლის გლობალური ფორუმის პლენარული სესიის ფარგლებში </t>
  </si>
  <si>
    <t>1/455/1</t>
  </si>
  <si>
    <t>ფ.პ. თამარ ბულია</t>
  </si>
  <si>
    <t>01005000542</t>
  </si>
  <si>
    <t xml:space="preserve">სტუმრებისთვის გამართულ დახვედრაზე მუსიკალური გაფორმება. OECD გამჭვირვალობისა და ინფორმაციის  გაცვლის გლობალური ფორუმის პლენარული სესიის ფარგლებში </t>
  </si>
  <si>
    <t>სსიპ საქართველოსხალხური სიმღერისა და ცეკვის სახელმწიფო ანსამბლი რუსთავი</t>
  </si>
  <si>
    <t>1/456/1</t>
  </si>
  <si>
    <t>70130000</t>
  </si>
  <si>
    <t>საიმიჯო ფოტოების გადასაღებად, სცენის მოსაწყობად კონსტრუქციის დაქირავება</t>
  </si>
  <si>
    <t>ფ.პ. მარიამ როინიშვილი</t>
  </si>
  <si>
    <t>01031007012</t>
  </si>
  <si>
    <t>1/457/1</t>
  </si>
  <si>
    <t>55110000 55120000 55130000</t>
  </si>
  <si>
    <t>სასტუმროს მომსახურებები OECD გამჭვირვალობისა და ინფორმაციის  გაცვლის გლობალური ფორუმის პლენარული სესიის ფარგლებში</t>
  </si>
  <si>
    <t>შპს მძლევარი</t>
  </si>
  <si>
    <t>436038262</t>
  </si>
  <si>
    <t>1/458/1</t>
  </si>
  <si>
    <t xml:space="preserve">ყვავილების კუნძული. OECD გამჭვირვალობისა და ინფორმაციის  გაცვლის გლობალური ფორუმის პლენარული სესიის ფარგლებში </t>
  </si>
  <si>
    <t>შპს თელავის მარანი</t>
  </si>
  <si>
    <t>204969230</t>
  </si>
  <si>
    <t xml:space="preserve">ბოთლის ღვინოები. OECD გამჭვირვალობისა და ინფორმაციის  გაცვლის გლობალური ფორუმის პლენარული სესიის ფარგლებში </t>
  </si>
  <si>
    <t>1/459/1</t>
  </si>
  <si>
    <t>სს მარუსია საქართველო</t>
  </si>
  <si>
    <t>404392885</t>
  </si>
  <si>
    <t>oecd გამჭვირვალობისა და ინფორმაციის  გაცვლის გლობალური ფორუმის პლენარული სესიის ფარგლებშისტუმრებისთვის - სასაჩუქრე ალკოჰოლური სასმელები (ჭაჭა)</t>
  </si>
  <si>
    <t>1/462/1</t>
  </si>
  <si>
    <t>ბრენდირებული სასაჩუქრე ჩანთა</t>
  </si>
  <si>
    <t>1/463/1</t>
  </si>
  <si>
    <t xml:space="preserve">რედისონ ბლუ ივერიაში საკონფერენციო დარბაზის მომსახურება. OECD გამჭვირვალობისა და ინფორმაციის  გაცვლის გლობალური ფორუმის პლენარული სესიის ფარგლებში </t>
  </si>
  <si>
    <t>1/463/2</t>
  </si>
  <si>
    <t>შპს ზეარის</t>
  </si>
  <si>
    <t>406126543</t>
  </si>
  <si>
    <t>ჭაჭის ნაკრები</t>
  </si>
  <si>
    <t>02.11.2016</t>
  </si>
  <si>
    <t xml:space="preserve">ტექნიკური ინვენტარით უზრუნველყოფა oecd გამჭვირვალობისა და ინფორმაციის  გაცვლის გლობალური ფორუმის პლენარული სესიის ფარგლებში </t>
  </si>
  <si>
    <t>1/464/1</t>
  </si>
  <si>
    <t>ი.მ. ზურაბ ბოჭორიშვილი</t>
  </si>
  <si>
    <t>25001037162</t>
  </si>
  <si>
    <t xml:space="preserve">2 ავტობუსის დაქირავება მძღოლთან ერთად. ყვავილების კუნძული. OECD გამჭვირვალობისა და ინფორმაციის  გაცვლის გლობალური ფორუმის პლენარული სესიის ფარგლებში </t>
  </si>
  <si>
    <t>1/464/2</t>
  </si>
  <si>
    <t>შპს ომნეს ტური</t>
  </si>
  <si>
    <t>205083648</t>
  </si>
  <si>
    <t>სამგზავრო სატრანსპორტო საშუალებების დაქირავება მძღოლთან ერთად</t>
  </si>
  <si>
    <t>1/464/3</t>
  </si>
  <si>
    <t>03.11.2016</t>
  </si>
  <si>
    <t>მცირე ტვირთამწეობის მანქანების საბურავები R-16 205/60; R-16 215/70</t>
  </si>
  <si>
    <t>მცირე ტვირთამწეობის მანქანების საბურავები R-16 245/70</t>
  </si>
  <si>
    <t>მცირე ტვირთამწეობის მანქანების საბურავები R-16c 185/75; R-16c 195/75</t>
  </si>
  <si>
    <t>04.11.2016</t>
  </si>
  <si>
    <t>ფ.პ. ნიკოლოზ მაზანიშვილი</t>
  </si>
  <si>
    <t>13001008083</t>
  </si>
  <si>
    <t>გიდის მომსახურება oecd გამჭვირვალობისა და ინფორმაციის  გაცვლის გლობალური ფორუმის პლენარული სესიის ფარგლებში</t>
  </si>
  <si>
    <t>მცირე ტვირთამწეობის მანქანების საბურავები R-15 185/65, R-15 195/65</t>
  </si>
  <si>
    <t>შპს ბენე</t>
  </si>
  <si>
    <t>203850877</t>
  </si>
  <si>
    <t>ციფრული ბეჭდვა</t>
  </si>
  <si>
    <t>1/473</t>
  </si>
  <si>
    <t>08.11.2016</t>
  </si>
  <si>
    <t>10.02.2017</t>
  </si>
  <si>
    <t>შპს სამშენებლო კომპანია - მშენებელი 2011</t>
  </si>
  <si>
    <t>401961445</t>
  </si>
  <si>
    <t>45442180 45453000</t>
  </si>
  <si>
    <t>ს.გ.პ. კარწახის (ახალქალაქის რაიონი, სოფელი კარწახი)
ტერიტორიაზე არსებული ფიტოვეტის შენობის სარეკონსტრუქციო და სარემონტო სამუშაოები</t>
  </si>
  <si>
    <t>11.11.2016</t>
  </si>
  <si>
    <t>მიკროავტობუსებისა და ავტობუსების შეკეთება და ტექნიკური მომსახურება</t>
  </si>
  <si>
    <t>20.02.2017</t>
  </si>
  <si>
    <t>1/479/1</t>
  </si>
  <si>
    <t>14.11.2016</t>
  </si>
  <si>
    <t>1/479/2</t>
  </si>
  <si>
    <t>1/479/3</t>
  </si>
  <si>
    <t>15.11.2016</t>
  </si>
  <si>
    <t>1/479/4</t>
  </si>
  <si>
    <t>17.11.2016</t>
  </si>
  <si>
    <t>შპს არლოჯიქალ ჯორჯია</t>
  </si>
  <si>
    <t>415083769</t>
  </si>
  <si>
    <t>44613000</t>
  </si>
  <si>
    <t>დიდი ზომის კონტეინერები</t>
  </si>
  <si>
    <t>1/481</t>
  </si>
  <si>
    <t>18.11.2016</t>
  </si>
  <si>
    <t> 18141000</t>
  </si>
  <si>
    <t xml:space="preserve">მუშის ხელთათმანები </t>
  </si>
  <si>
    <t>1/482</t>
  </si>
  <si>
    <t>21.11.2016</t>
  </si>
  <si>
    <t>1/483</t>
  </si>
  <si>
    <t>24.11.2016</t>
  </si>
  <si>
    <t>შპს ეკოფრე</t>
  </si>
  <si>
    <t>404956874</t>
  </si>
  <si>
    <t>1/484</t>
  </si>
  <si>
    <t>1/485</t>
  </si>
  <si>
    <t>30192320 30192800</t>
  </si>
  <si>
    <t>პრინტერის ლენტები, თვითკრობადი ეტიკეტები</t>
  </si>
  <si>
    <t>1/487</t>
  </si>
  <si>
    <t>28.11.2016</t>
  </si>
  <si>
    <t>1/488</t>
  </si>
  <si>
    <t>29.11.2016</t>
  </si>
  <si>
    <t>31.12.2017</t>
  </si>
  <si>
    <t>bureau van dijk editions electroniques s.a</t>
  </si>
  <si>
    <t>48600000</t>
  </si>
  <si>
    <t>მონაცემთა ბაზის სისტემები</t>
  </si>
  <si>
    <t>1/490</t>
  </si>
  <si>
    <t>31.07.2017</t>
  </si>
  <si>
    <t>მომსახურებები კადრების მომზადების სფეროში</t>
  </si>
  <si>
    <t>06.03.2017</t>
  </si>
  <si>
    <t>შპს პრიორიტეტი</t>
  </si>
  <si>
    <t>405081824</t>
  </si>
  <si>
    <t>45230000 45240000 45260000</t>
  </si>
  <si>
    <t>გპ წითელი ხიდის მიმდებარე ტერიტორიის გზის საფარის დაგებისა და ბეტონის სამუშაოები</t>
  </si>
  <si>
    <t>01.12.2016</t>
  </si>
  <si>
    <t>28.02.2017</t>
  </si>
  <si>
    <t>შპს ბენნ</t>
  </si>
  <si>
    <t>206336678</t>
  </si>
  <si>
    <t>18410000</t>
  </si>
  <si>
    <t>მუშის სპეციალური ტანსაცმელი</t>
  </si>
  <si>
    <t>02.12.2016</t>
  </si>
  <si>
    <t>05.12.2016</t>
  </si>
  <si>
    <t>26.01.2017</t>
  </si>
  <si>
    <t>შპს ფრანი</t>
  </si>
  <si>
    <t>401947293</t>
  </si>
  <si>
    <t>ტომრები და ჩანთები</t>
  </si>
  <si>
    <t>22816100 22852000</t>
  </si>
  <si>
    <t>ბლოკნოტები; საქაღალდეები</t>
  </si>
  <si>
    <t>05.01.2017</t>
  </si>
  <si>
    <t>06.12.2016</t>
  </si>
  <si>
    <t>06.01.2017</t>
  </si>
  <si>
    <t>07.12.2016</t>
  </si>
  <si>
    <t>09.01.2017</t>
  </si>
  <si>
    <t>12.12.2016</t>
  </si>
  <si>
    <t>მცირე ტვირთამწეობის მანქანების საბურავები R-14 165/70, RW501</t>
  </si>
  <si>
    <t>მცირე ტვირთამწეობის მანქანების საბურავები R-16, 275/70</t>
  </si>
  <si>
    <t>13.12.2016</t>
  </si>
  <si>
    <t>შპს მეგა ელექტრონიქსი</t>
  </si>
  <si>
    <t>245614063</t>
  </si>
  <si>
    <t>სატელევიზიო გადამცემი აპარატურა მიმღები აპარატურის გარეშე</t>
  </si>
  <si>
    <t>14.12.2016</t>
  </si>
  <si>
    <t>45316100</t>
  </si>
  <si>
    <t>საბაჟო გამშვები პუნქტი „ყაზბეგი“-ს ტერიტორიაზე გარე განათების სამონტაჟო სამუშაოები</t>
  </si>
  <si>
    <t>15.12.2016</t>
  </si>
  <si>
    <t xml:space="preserve">ბრენდირებული ბლოკნოტები </t>
  </si>
  <si>
    <t>შპს იუ-ჯი-თი</t>
  </si>
  <si>
    <t>მაგიდის კომბიუტერები (დესკტოპები)</t>
  </si>
  <si>
    <t>შპს გამომცემლობა სამშობლო</t>
  </si>
  <si>
    <t>400036527</t>
  </si>
  <si>
    <t>22150000</t>
  </si>
  <si>
    <t>16.12.2016</t>
  </si>
  <si>
    <t>09134200 </t>
  </si>
  <si>
    <t xml:space="preserve">დიზელის საწვავი სგპ სარფი </t>
  </si>
  <si>
    <t>შპს ბრენდ მაღაზია სარაჯიშვილი</t>
  </si>
  <si>
    <t>15911000 </t>
  </si>
  <si>
    <t>სპირტიანი სასმელები</t>
  </si>
  <si>
    <t xml:space="preserve">დიზელის საწვავი გეზი ბათუმი </t>
  </si>
  <si>
    <t>21.12.2016</t>
  </si>
  <si>
    <t xml:space="preserve">დიზელის საწვავი სგპ სადახლო </t>
  </si>
  <si>
    <t xml:space="preserve">დიზელის საწვავი სგპ ყაზბეგი </t>
  </si>
  <si>
    <t>1/519</t>
  </si>
  <si>
    <t xml:space="preserve">დიზელის საწვავი სგპ კარწახი </t>
  </si>
  <si>
    <t>23.12.2016</t>
  </si>
  <si>
    <t>02.02.2017</t>
  </si>
  <si>
    <t>45232200 </t>
  </si>
  <si>
    <t>დამხმარე სამუშაოები მაღალი ძაბვის ხაზებისათვის</t>
  </si>
  <si>
    <t>1/522</t>
  </si>
  <si>
    <t>18530000 </t>
  </si>
  <si>
    <t>შპს ართთაიმი</t>
  </si>
  <si>
    <t>შპს ნიუ გრუპი</t>
  </si>
  <si>
    <t>1/527</t>
  </si>
  <si>
    <t>CMR160000293</t>
  </si>
  <si>
    <t>CMR160001781</t>
  </si>
  <si>
    <t>CMR160001786</t>
  </si>
  <si>
    <t>SPA150034082</t>
  </si>
  <si>
    <t>SPA150033626</t>
  </si>
  <si>
    <t>SPA150031764</t>
  </si>
  <si>
    <t>CMR160024276</t>
  </si>
  <si>
    <t>CMR160006229</t>
  </si>
  <si>
    <t>CMR160006226</t>
  </si>
  <si>
    <t>SPA150031124</t>
  </si>
  <si>
    <t>CMR160056952</t>
  </si>
  <si>
    <t>CMR160006202</t>
  </si>
  <si>
    <t>SPA150031967</t>
  </si>
  <si>
    <t>CMR160006220</t>
  </si>
  <si>
    <t>CMR160048162</t>
  </si>
  <si>
    <t>SPA150032669</t>
  </si>
  <si>
    <t>SPA150034746</t>
  </si>
  <si>
    <t>SPA150034749</t>
  </si>
  <si>
    <t>CMR160018659</t>
  </si>
  <si>
    <t>CMR160008552</t>
  </si>
  <si>
    <t>CMR160008533</t>
  </si>
  <si>
    <t>CMR160008565</t>
  </si>
  <si>
    <t>SPA150033057</t>
  </si>
  <si>
    <t>SPA150031961</t>
  </si>
  <si>
    <t>CMR160006266</t>
  </si>
  <si>
    <t>CMR160006263</t>
  </si>
  <si>
    <t>CMR160006265</t>
  </si>
  <si>
    <t>CMR160006260</t>
  </si>
  <si>
    <t>SPA150034086</t>
  </si>
  <si>
    <t>SPA150034973</t>
  </si>
  <si>
    <t>SPA150032581</t>
  </si>
  <si>
    <t>SPA150032510</t>
  </si>
  <si>
    <t>SPA150032298</t>
  </si>
  <si>
    <t>SPA150032220</t>
  </si>
  <si>
    <t>SPA150034033</t>
  </si>
  <si>
    <t>SPA150034786</t>
  </si>
  <si>
    <t>SPA150034741</t>
  </si>
  <si>
    <t>SPA150034744</t>
  </si>
  <si>
    <t>CMR160048145</t>
  </si>
  <si>
    <t>SPA150033015</t>
  </si>
  <si>
    <t>SPA150033047</t>
  </si>
  <si>
    <t>SPA150033016</t>
  </si>
  <si>
    <t>CMR160008819</t>
  </si>
  <si>
    <t>SPA150032786</t>
  </si>
  <si>
    <t>CMR160020193</t>
  </si>
  <si>
    <t>CMR160020178</t>
  </si>
  <si>
    <t>CMR160034238</t>
  </si>
  <si>
    <t>CMR160019840</t>
  </si>
  <si>
    <t>CMR160024131</t>
  </si>
  <si>
    <t>CMR160018556</t>
  </si>
  <si>
    <t>CMR160018632</t>
  </si>
  <si>
    <t>SPA150035595</t>
  </si>
  <si>
    <t>CMR160018619</t>
  </si>
  <si>
    <t>SPA150034081</t>
  </si>
  <si>
    <t>CMR160033474</t>
  </si>
  <si>
    <t>CMR160048044</t>
  </si>
  <si>
    <t>CMR160048182</t>
  </si>
  <si>
    <t>CMR160018609</t>
  </si>
  <si>
    <t>SPA150035852</t>
  </si>
  <si>
    <t>SPA150035823</t>
  </si>
  <si>
    <t>CMR160048183</t>
  </si>
  <si>
    <t>SPA150035984</t>
  </si>
  <si>
    <t>CMR160056639</t>
  </si>
  <si>
    <t>CMR160056814</t>
  </si>
  <si>
    <t>CMR160062640</t>
  </si>
  <si>
    <t>CMR160033529</t>
  </si>
  <si>
    <t>CMR160056827</t>
  </si>
  <si>
    <t>CMR160056837</t>
  </si>
  <si>
    <t>CMR160056844</t>
  </si>
  <si>
    <t>CMR160034311</t>
  </si>
  <si>
    <t>CMR160048174</t>
  </si>
  <si>
    <t>CMR160048194</t>
  </si>
  <si>
    <t>CMR160024110</t>
  </si>
  <si>
    <t>CMR160048186</t>
  </si>
  <si>
    <t>SPA160000206</t>
  </si>
  <si>
    <t>CMR160048196</t>
  </si>
  <si>
    <t>CMR160056868</t>
  </si>
  <si>
    <t>CMR160056879</t>
  </si>
  <si>
    <t>CMR160048132</t>
  </si>
  <si>
    <t>CMR160048133</t>
  </si>
  <si>
    <t>SPA150034085</t>
  </si>
  <si>
    <t>CMR160048062</t>
  </si>
  <si>
    <t>CMR160048197</t>
  </si>
  <si>
    <t>CMR160048200</t>
  </si>
  <si>
    <t>CMR160048052</t>
  </si>
  <si>
    <t>CMR160048155</t>
  </si>
  <si>
    <t>SPA150035183</t>
  </si>
  <si>
    <t>CMR160048137</t>
  </si>
  <si>
    <t>CMR160048190</t>
  </si>
  <si>
    <t>CMR160048191</t>
  </si>
  <si>
    <t>SPA160001473</t>
  </si>
  <si>
    <t>CMR160062614</t>
  </si>
  <si>
    <t>SPA150035596</t>
  </si>
  <si>
    <t>SPA150035416</t>
  </si>
  <si>
    <t>SPA150034084</t>
  </si>
  <si>
    <t>SPA150034292</t>
  </si>
  <si>
    <t>SPA160002524</t>
  </si>
  <si>
    <t>CMR160056523</t>
  </si>
  <si>
    <t>CMR160056536</t>
  </si>
  <si>
    <t>CMR160060580</t>
  </si>
  <si>
    <t>CMR160056542</t>
  </si>
  <si>
    <t>CMR160064383</t>
  </si>
  <si>
    <t>CMR160057086</t>
  </si>
  <si>
    <t>CMR160057105</t>
  </si>
  <si>
    <t>CMR160056563</t>
  </si>
  <si>
    <t>SPA160002526</t>
  </si>
  <si>
    <t>CMR160071328</t>
  </si>
  <si>
    <t>SPA160003187</t>
  </si>
  <si>
    <t>SPA160003178</t>
  </si>
  <si>
    <t>CMR160085756</t>
  </si>
  <si>
    <t>SPA150035824</t>
  </si>
  <si>
    <t>SPA160003467</t>
  </si>
  <si>
    <t>SPA160002566</t>
  </si>
  <si>
    <t>SPA160002572</t>
  </si>
  <si>
    <t>CMR160057142</t>
  </si>
  <si>
    <t>CMR160062628</t>
  </si>
  <si>
    <t>CMR160062623</t>
  </si>
  <si>
    <t>SPA160003523</t>
  </si>
  <si>
    <t>SPA160002567</t>
  </si>
  <si>
    <t>SPA160001239</t>
  </si>
  <si>
    <t>CMR160077764</t>
  </si>
  <si>
    <t>SPA160001439</t>
  </si>
  <si>
    <t>SPA160004427</t>
  </si>
  <si>
    <t>SPA160002525</t>
  </si>
  <si>
    <t>CMR160064412</t>
  </si>
  <si>
    <t>CMR160064497</t>
  </si>
  <si>
    <t>SPA160003986</t>
  </si>
  <si>
    <t>CMR160064534</t>
  </si>
  <si>
    <t>SPA160004643</t>
  </si>
  <si>
    <t>SPA150035983</t>
  </si>
  <si>
    <t>CMR160071337</t>
  </si>
  <si>
    <t>SPA160002576</t>
  </si>
  <si>
    <t>CMR160071319</t>
  </si>
  <si>
    <t>CMR160071686</t>
  </si>
  <si>
    <t>CMR160071659</t>
  </si>
  <si>
    <t>SPA160005103</t>
  </si>
  <si>
    <t>SPA160004519</t>
  </si>
  <si>
    <t>CMR160071605</t>
  </si>
  <si>
    <t>CMR160071595</t>
  </si>
  <si>
    <t>CMR160085549</t>
  </si>
  <si>
    <t>CMR160071487</t>
  </si>
  <si>
    <t>CMR160071613</t>
  </si>
  <si>
    <t>SPA160003989</t>
  </si>
  <si>
    <t>SPA160005423</t>
  </si>
  <si>
    <t>SPA160002574</t>
  </si>
  <si>
    <t>SPA160006169</t>
  </si>
  <si>
    <t>CMR160077744</t>
  </si>
  <si>
    <t>CMR160077692</t>
  </si>
  <si>
    <t>CMR160077765</t>
  </si>
  <si>
    <t>CMR160085581</t>
  </si>
  <si>
    <t>CMR160078156</t>
  </si>
  <si>
    <t>CMR160078127</t>
  </si>
  <si>
    <t>CMR160077720</t>
  </si>
  <si>
    <t>CMR160077710</t>
  </si>
  <si>
    <t>CMR160077767</t>
  </si>
  <si>
    <t>CMR160085741</t>
  </si>
  <si>
    <t>CMR160077659</t>
  </si>
  <si>
    <t>SPA160005426</t>
  </si>
  <si>
    <t>SPA160005742</t>
  </si>
  <si>
    <t>SPA160005383</t>
  </si>
  <si>
    <t>SPA160006349</t>
  </si>
  <si>
    <t>CMR160078113</t>
  </si>
  <si>
    <t>SPA160006346</t>
  </si>
  <si>
    <t>SPA160003468</t>
  </si>
  <si>
    <t>CMR160077760</t>
  </si>
  <si>
    <t>SPA160006342</t>
  </si>
  <si>
    <t>SPA160006689</t>
  </si>
  <si>
    <t>CMR160090277</t>
  </si>
  <si>
    <t>SPA160006865</t>
  </si>
  <si>
    <t>SPA160006344</t>
  </si>
  <si>
    <t>CMR160085520</t>
  </si>
  <si>
    <t>SPA160007446</t>
  </si>
  <si>
    <t>SPA160007614</t>
  </si>
  <si>
    <t>SPA160006343</t>
  </si>
  <si>
    <t>SPA160004189</t>
  </si>
  <si>
    <t>CMR160085627</t>
  </si>
  <si>
    <t>SPA160007443</t>
  </si>
  <si>
    <t>SPA160006330</t>
  </si>
  <si>
    <t>SPA160006691</t>
  </si>
  <si>
    <t>CMR160085708</t>
  </si>
  <si>
    <t>SPA160008851</t>
  </si>
  <si>
    <t>CMR160088753</t>
  </si>
  <si>
    <t>SPA160008852</t>
  </si>
  <si>
    <t>SPA160009543</t>
  </si>
  <si>
    <t>CMR160088776</t>
  </si>
  <si>
    <t>CMR160088774</t>
  </si>
  <si>
    <t>CMR160088779</t>
  </si>
  <si>
    <t>CMR160088773</t>
  </si>
  <si>
    <t>CMR160088771</t>
  </si>
  <si>
    <t>CMR160088768</t>
  </si>
  <si>
    <t>CMR160088767</t>
  </si>
  <si>
    <t>CMR160092929</t>
  </si>
  <si>
    <t>CMR160092935</t>
  </si>
  <si>
    <t>CMR160095483</t>
  </si>
  <si>
    <t>CMR160089075</t>
  </si>
  <si>
    <t>CMR160092912</t>
  </si>
  <si>
    <t>SPA160007710</t>
  </si>
  <si>
    <t>SPA160007736</t>
  </si>
  <si>
    <t>SPA160009156</t>
  </si>
  <si>
    <t>SPA160009434</t>
  </si>
  <si>
    <t>CMR160092940</t>
  </si>
  <si>
    <t>CMR160092903</t>
  </si>
  <si>
    <t>SPA160009873</t>
  </si>
  <si>
    <t>CMR160095414</t>
  </si>
  <si>
    <t>CMR160095426</t>
  </si>
  <si>
    <t>CMR160095435</t>
  </si>
  <si>
    <t>CMR160095440</t>
  </si>
  <si>
    <t>CMR160097502</t>
  </si>
  <si>
    <t>CMR160098707</t>
  </si>
  <si>
    <t>CMR160095480</t>
  </si>
  <si>
    <t>SPA160008225</t>
  </si>
  <si>
    <t>SPA160009512</t>
  </si>
  <si>
    <t>SPA160009869</t>
  </si>
  <si>
    <t>SPA160009424</t>
  </si>
  <si>
    <t>SPA160010375</t>
  </si>
  <si>
    <t>CMR160095373</t>
  </si>
  <si>
    <t>CMR160098717</t>
  </si>
  <si>
    <t>CMR160098732</t>
  </si>
  <si>
    <t>CMR160101809</t>
  </si>
  <si>
    <t>SPA160007295</t>
  </si>
  <si>
    <t>SPA160008850</t>
  </si>
  <si>
    <t>CMR160098759</t>
  </si>
  <si>
    <t>CMR160098999</t>
  </si>
  <si>
    <t>SPA160008856</t>
  </si>
  <si>
    <t>CMR160101116</t>
  </si>
  <si>
    <t>CMR160101775</t>
  </si>
  <si>
    <t>CMR160101795</t>
  </si>
  <si>
    <t>CMR160101791</t>
  </si>
  <si>
    <t>CMR160106225</t>
  </si>
  <si>
    <t>SPA160010004</t>
  </si>
  <si>
    <t>CMR160101134</t>
  </si>
  <si>
    <t>SPA160009158</t>
  </si>
  <si>
    <t>SPA160010005</t>
  </si>
  <si>
    <t>CMR160101096</t>
  </si>
  <si>
    <t>CMR160101779</t>
  </si>
  <si>
    <t>CMR160106201</t>
  </si>
  <si>
    <t>SPA160008849</t>
  </si>
  <si>
    <t>CMR160098952</t>
  </si>
  <si>
    <t>CMR160105944</t>
  </si>
  <si>
    <t>CMR160098966</t>
  </si>
  <si>
    <t>SPA160011922</t>
  </si>
  <si>
    <t>SPA160011766</t>
  </si>
  <si>
    <t>SPA160011920</t>
  </si>
  <si>
    <t>SPA160009998</t>
  </si>
  <si>
    <t>CMR160106216</t>
  </si>
  <si>
    <t>CMR160105964</t>
  </si>
  <si>
    <t>SPA160010373</t>
  </si>
  <si>
    <t>SPA160010377</t>
  </si>
  <si>
    <t>CMR160107694</t>
  </si>
  <si>
    <t>CMR160108386</t>
  </si>
  <si>
    <t>CMR160108170</t>
  </si>
  <si>
    <t>SPA160012231</t>
  </si>
  <si>
    <t>CMR160107693</t>
  </si>
  <si>
    <t>CMR160115964</t>
  </si>
  <si>
    <t>SPA160012793</t>
  </si>
  <si>
    <t>SPA160010003</t>
  </si>
  <si>
    <t>CMR160106841</t>
  </si>
  <si>
    <t>CMR160106833</t>
  </si>
  <si>
    <t>CMR160106836</t>
  </si>
  <si>
    <t>CMR160106223</t>
  </si>
  <si>
    <t>CMR160108102</t>
  </si>
  <si>
    <t>SPA160010955</t>
  </si>
  <si>
    <t>CMR160107699</t>
  </si>
  <si>
    <t>CMR160107672</t>
  </si>
  <si>
    <t>CMR160108182</t>
  </si>
  <si>
    <t>SPA160008224</t>
  </si>
  <si>
    <t>SPA160010953</t>
  </si>
  <si>
    <t>CMR160111534</t>
  </si>
  <si>
    <t>CMR160117886</t>
  </si>
  <si>
    <t>SPA160008853</t>
  </si>
  <si>
    <t>SPA160009540</t>
  </si>
  <si>
    <t>CMR160108390</t>
  </si>
  <si>
    <t>SPA160011765</t>
  </si>
  <si>
    <t>SPA160011923</t>
  </si>
  <si>
    <t>CMR160108093</t>
  </si>
  <si>
    <t>CMR160111549</t>
  </si>
  <si>
    <t>SPA160012502</t>
  </si>
  <si>
    <t>SPA160012916</t>
  </si>
  <si>
    <t>CMR160113725</t>
  </si>
  <si>
    <t>SPA160012643</t>
  </si>
  <si>
    <t>SPA160011764</t>
  </si>
  <si>
    <t>CMR160113393</t>
  </si>
  <si>
    <t>CMR160113812</t>
  </si>
  <si>
    <t>CMR160113803</t>
  </si>
  <si>
    <t>CMR160119756</t>
  </si>
  <si>
    <t>SPA160012233</t>
  </si>
  <si>
    <t>CMR160119476</t>
  </si>
  <si>
    <t>CMR160120838</t>
  </si>
  <si>
    <t>CMR160120820</t>
  </si>
  <si>
    <t>SPA160014481</t>
  </si>
  <si>
    <t>SPA160014480</t>
  </si>
  <si>
    <t>CMR160129357</t>
  </si>
  <si>
    <t>CMR160119481</t>
  </si>
  <si>
    <t>CMR160117881</t>
  </si>
  <si>
    <t>CMR160117882</t>
  </si>
  <si>
    <t>CMR160119755</t>
  </si>
  <si>
    <t>CMR160120847</t>
  </si>
  <si>
    <t>CMR160120864</t>
  </si>
  <si>
    <t>SPA160009981</t>
  </si>
  <si>
    <t>SPA160014904</t>
  </si>
  <si>
    <t>SPA160013501</t>
  </si>
  <si>
    <t>CMR160120935</t>
  </si>
  <si>
    <t>CMR160125500</t>
  </si>
  <si>
    <t>CMR160125683</t>
  </si>
  <si>
    <t>CMR160122836</t>
  </si>
  <si>
    <t>CMR160127151</t>
  </si>
  <si>
    <t>CMR160125715</t>
  </si>
  <si>
    <t>CMR160125716</t>
  </si>
  <si>
    <t>SPA160015931</t>
  </si>
  <si>
    <t>CMR160124180</t>
  </si>
  <si>
    <t>CMR160125717</t>
  </si>
  <si>
    <t>CMR160125430</t>
  </si>
  <si>
    <t>CMR160127149</t>
  </si>
  <si>
    <t>CMR160125701</t>
  </si>
  <si>
    <t>SPA160014898</t>
  </si>
  <si>
    <t>SPA160014897</t>
  </si>
  <si>
    <t>SPA160014905</t>
  </si>
  <si>
    <t>SPA160012500</t>
  </si>
  <si>
    <t>CMR160128425</t>
  </si>
  <si>
    <t>CMR160131208</t>
  </si>
  <si>
    <t>SPA160004190</t>
  </si>
  <si>
    <t>SPA160016895</t>
  </si>
  <si>
    <t>SPA160014482</t>
  </si>
  <si>
    <t>SPA160013752</t>
  </si>
  <si>
    <t>SPA160016684</t>
  </si>
  <si>
    <t>CMR160131619</t>
  </si>
  <si>
    <t>CMR160133569</t>
  </si>
  <si>
    <t>CMR160140696</t>
  </si>
  <si>
    <t>CMR160140701</t>
  </si>
  <si>
    <t>SPA160015500</t>
  </si>
  <si>
    <t>SPA160017450</t>
  </si>
  <si>
    <t>SPA160017351</t>
  </si>
  <si>
    <t>SPA160016756</t>
  </si>
  <si>
    <t>CMR160140702</t>
  </si>
  <si>
    <t>CMR160134316</t>
  </si>
  <si>
    <t>SPA160016591</t>
  </si>
  <si>
    <t>SPA160016590</t>
  </si>
  <si>
    <t>CMR160140704</t>
  </si>
  <si>
    <t>SPA160018037</t>
  </si>
  <si>
    <t>SPA160016728</t>
  </si>
  <si>
    <t>CMR160140705</t>
  </si>
  <si>
    <t>CMR160143560</t>
  </si>
  <si>
    <t>CMR160148541</t>
  </si>
  <si>
    <t>CMR160142997</t>
  </si>
  <si>
    <t>CMR160143023</t>
  </si>
  <si>
    <t>CMR160143003</t>
  </si>
  <si>
    <t>SPA160016764</t>
  </si>
  <si>
    <t>SPA160015759</t>
  </si>
  <si>
    <t>SPA160017352</t>
  </si>
  <si>
    <t>CMR160141317</t>
  </si>
  <si>
    <t>CMR160145109</t>
  </si>
  <si>
    <t>CMR160145149</t>
  </si>
  <si>
    <t>CMR160140849</t>
  </si>
  <si>
    <t>CMR160140854</t>
  </si>
  <si>
    <t>SPA160017040</t>
  </si>
  <si>
    <t>SPA160017329</t>
  </si>
  <si>
    <t>SPA160019020</t>
  </si>
  <si>
    <t>SPA160016227</t>
  </si>
  <si>
    <t>SPA160019077</t>
  </si>
  <si>
    <t>CMR160143030</t>
  </si>
  <si>
    <t>CMR160147318</t>
  </si>
  <si>
    <t>SPA160016917</t>
  </si>
  <si>
    <t>CMR160142993</t>
  </si>
  <si>
    <t>CMR160145128</t>
  </si>
  <si>
    <t>CMR160143032</t>
  </si>
  <si>
    <t>CMR160153287</t>
  </si>
  <si>
    <t>CMR160143033</t>
  </si>
  <si>
    <t>CMR160152587</t>
  </si>
  <si>
    <t>CMR160145142</t>
  </si>
  <si>
    <t>CMR160143035</t>
  </si>
  <si>
    <t>CMR160143036</t>
  </si>
  <si>
    <t>CMR160143037</t>
  </si>
  <si>
    <t>CMR160147293</t>
  </si>
  <si>
    <t>CMR160147297</t>
  </si>
  <si>
    <t>CMR160146433</t>
  </si>
  <si>
    <t>SPA160019019</t>
  </si>
  <si>
    <t>SPA160018140</t>
  </si>
  <si>
    <t>CMR160147307</t>
  </si>
  <si>
    <t>SPA160020100</t>
  </si>
  <si>
    <t>SPA160020101</t>
  </si>
  <si>
    <t>SPA160017512</t>
  </si>
  <si>
    <t>CMR160148515</t>
  </si>
  <si>
    <t>CMR160150657</t>
  </si>
  <si>
    <t>SPA160019975</t>
  </si>
  <si>
    <t>SPA160018036</t>
  </si>
  <si>
    <t>CMR160152591</t>
  </si>
  <si>
    <t>SPA160020595</t>
  </si>
  <si>
    <t>SPA160020585</t>
  </si>
  <si>
    <t>CMR160152607</t>
  </si>
  <si>
    <t>CMR160153290</t>
  </si>
  <si>
    <t>CMR160150659</t>
  </si>
  <si>
    <t>CMR160150658</t>
  </si>
  <si>
    <t>CMR160154190</t>
  </si>
  <si>
    <t>CMR160163496</t>
  </si>
  <si>
    <t>CMR160150655</t>
  </si>
  <si>
    <t>CMR160156619</t>
  </si>
  <si>
    <t>SPA160020343</t>
  </si>
  <si>
    <t>CMR160167762</t>
  </si>
  <si>
    <t>CMR160169771</t>
  </si>
  <si>
    <t>CMR160163494</t>
  </si>
  <si>
    <t>CMR160163495</t>
  </si>
  <si>
    <t>CMR160152608</t>
  </si>
  <si>
    <t>CMR160163493</t>
  </si>
  <si>
    <t>CMR160156049</t>
  </si>
  <si>
    <t>CMR160163498</t>
  </si>
  <si>
    <t>CMR160167665</t>
  </si>
  <si>
    <t>CMR160163473</t>
  </si>
  <si>
    <t>CMR160157634</t>
  </si>
  <si>
    <t>CMR160163470</t>
  </si>
  <si>
    <t>CMR160163469</t>
  </si>
  <si>
    <t>CMR160167766</t>
  </si>
  <si>
    <t>CMR160167765</t>
  </si>
  <si>
    <t>CMR160167767</t>
  </si>
  <si>
    <t>CMR160177391</t>
  </si>
  <si>
    <t>CMR160159577</t>
  </si>
  <si>
    <t>CMR160163462</t>
  </si>
  <si>
    <t>CMR160167674</t>
  </si>
  <si>
    <t>CMR160159675</t>
  </si>
  <si>
    <t>CMR160211004</t>
  </si>
  <si>
    <t>CMR160162190</t>
  </si>
  <si>
    <t>CMR160159668</t>
  </si>
  <si>
    <t>CMR160177423</t>
  </si>
  <si>
    <t>CMR160167668</t>
  </si>
  <si>
    <t>CMR160172816</t>
  </si>
  <si>
    <t>SPA160021918</t>
  </si>
  <si>
    <t>CMR160167687</t>
  </si>
  <si>
    <t>SPA160023969</t>
  </si>
  <si>
    <t>SPA160024076</t>
  </si>
  <si>
    <t>SPA160024242</t>
  </si>
  <si>
    <t>CMR160193182</t>
  </si>
  <si>
    <t>SPA160021921</t>
  </si>
  <si>
    <t>CMR160177430</t>
  </si>
  <si>
    <t>CMR160177433</t>
  </si>
  <si>
    <t>SPA160022827</t>
  </si>
  <si>
    <t>CMR160177439</t>
  </si>
  <si>
    <t>CMR160184927</t>
  </si>
  <si>
    <t>CMR160198701</t>
  </si>
  <si>
    <t>CMR160177443</t>
  </si>
  <si>
    <t>CMR160177445</t>
  </si>
  <si>
    <t>CMR160202120</t>
  </si>
  <si>
    <t>SPA160020079</t>
  </si>
  <si>
    <t>CMR160184949</t>
  </si>
  <si>
    <t>CMR160172817</t>
  </si>
  <si>
    <t>SPA160024978</t>
  </si>
  <si>
    <t>CMR160177515</t>
  </si>
  <si>
    <t>CMR160177530</t>
  </si>
  <si>
    <t>CMR160172815</t>
  </si>
  <si>
    <t>CMR160180278</t>
  </si>
  <si>
    <t>CMR160180300</t>
  </si>
  <si>
    <t>CMR160180307</t>
  </si>
  <si>
    <t>SPA160023241</t>
  </si>
  <si>
    <t>CMR160177545</t>
  </si>
  <si>
    <t>SPA160025076</t>
  </si>
  <si>
    <t>SPA160023971</t>
  </si>
  <si>
    <t>CMR160172827</t>
  </si>
  <si>
    <t>CMR160172826</t>
  </si>
  <si>
    <t>CMR160180335</t>
  </si>
  <si>
    <t>CMR160184965</t>
  </si>
  <si>
    <t>CMR160172798</t>
  </si>
  <si>
    <t>SPA160025394</t>
  </si>
  <si>
    <t>CMR160172825</t>
  </si>
  <si>
    <t>CMR160177550</t>
  </si>
  <si>
    <t>CMR160184979</t>
  </si>
  <si>
    <t>CMR160177561</t>
  </si>
  <si>
    <t>CMR160177567</t>
  </si>
  <si>
    <t>CMR160178126</t>
  </si>
  <si>
    <t>CMR160191548</t>
  </si>
  <si>
    <t>CMR160191443</t>
  </si>
  <si>
    <t>CMR160180343</t>
  </si>
  <si>
    <t>CMR160180673</t>
  </si>
  <si>
    <t>CMR160177573</t>
  </si>
  <si>
    <t>CMR160177576</t>
  </si>
  <si>
    <t>CMR160184997</t>
  </si>
  <si>
    <t>CMR160177583</t>
  </si>
  <si>
    <t>CMR160177606</t>
  </si>
  <si>
    <t>CMR160180682</t>
  </si>
  <si>
    <t>CMR160177624</t>
  </si>
  <si>
    <t>CMR160190749</t>
  </si>
  <si>
    <t>SPA160025141</t>
  </si>
  <si>
    <t>SPA160024937</t>
  </si>
  <si>
    <t>SPA160024592</t>
  </si>
  <si>
    <t>CMR160180347</t>
  </si>
  <si>
    <t>CMR160211001</t>
  </si>
  <si>
    <t>CMR160211908</t>
  </si>
  <si>
    <t>CMR160180510</t>
  </si>
  <si>
    <t>CMR160180523</t>
  </si>
  <si>
    <t>SPA160024836</t>
  </si>
  <si>
    <t>SPA160025138</t>
  </si>
  <si>
    <t>SPA160024925</t>
  </si>
  <si>
    <t>CMR160185058</t>
  </si>
  <si>
    <t>SPA160024876</t>
  </si>
  <si>
    <t>SPA160025544</t>
  </si>
  <si>
    <t>SPA160023972</t>
  </si>
  <si>
    <t>SPA160025907</t>
  </si>
  <si>
    <t>CMR160214144</t>
  </si>
  <si>
    <t>SPA160025908</t>
  </si>
  <si>
    <t>CMR160185103</t>
  </si>
  <si>
    <t>CMR160185615</t>
  </si>
  <si>
    <t>CMR160185736</t>
  </si>
  <si>
    <t>CMR160190751</t>
  </si>
  <si>
    <t>SPA160023968</t>
  </si>
  <si>
    <t>CMR160202132</t>
  </si>
  <si>
    <t>CMR160211010</t>
  </si>
  <si>
    <t>CMR160211013</t>
  </si>
  <si>
    <t>CMR160190760</t>
  </si>
  <si>
    <t>CMR160190761</t>
  </si>
  <si>
    <t>CMR160191461</t>
  </si>
  <si>
    <t>CMR160191465</t>
  </si>
  <si>
    <t>CMR160190763</t>
  </si>
  <si>
    <t>CMR160190764</t>
  </si>
  <si>
    <t>CMR160190765</t>
  </si>
  <si>
    <t>CMR160190766</t>
  </si>
  <si>
    <t>CMR160190767</t>
  </si>
  <si>
    <t>CMR160191559</t>
  </si>
  <si>
    <t>CMR160190881</t>
  </si>
  <si>
    <t>CMR160190885</t>
  </si>
  <si>
    <t>CMR160190906</t>
  </si>
  <si>
    <t>CMR160198671</t>
  </si>
  <si>
    <t>CMR160209854</t>
  </si>
  <si>
    <t>CMR160211018</t>
  </si>
  <si>
    <t>CMR160191472</t>
  </si>
  <si>
    <t>CMR160193533</t>
  </si>
  <si>
    <t>CMR160196364</t>
  </si>
  <si>
    <t>CMR160211021</t>
  </si>
  <si>
    <t>CMR160191045</t>
  </si>
  <si>
    <t>CMR160191051</t>
  </si>
  <si>
    <t>CMR160191075</t>
  </si>
  <si>
    <t>CMR160191247</t>
  </si>
  <si>
    <t>CMR160191392</t>
  </si>
  <si>
    <t>CMR160191406</t>
  </si>
  <si>
    <t>CMR160196377</t>
  </si>
  <si>
    <t>CMR160211025</t>
  </si>
  <si>
    <t>SPA160024595</t>
  </si>
  <si>
    <t>SPA160026657</t>
  </si>
  <si>
    <t>SPA160026093</t>
  </si>
  <si>
    <t>CMR160211026</t>
  </si>
  <si>
    <t>SPA160026222</t>
  </si>
  <si>
    <t>SPA160027026</t>
  </si>
  <si>
    <t>CMR160211031</t>
  </si>
  <si>
    <t>CMR160211033</t>
  </si>
  <si>
    <t>CMR160211034</t>
  </si>
  <si>
    <t>CMR160211037</t>
  </si>
  <si>
    <t>SPA160027027</t>
  </si>
  <si>
    <t>SPA160027025</t>
  </si>
  <si>
    <t>CMR160211039</t>
  </si>
  <si>
    <t>SPA160027700</t>
  </si>
  <si>
    <t>CMR160204086</t>
  </si>
  <si>
    <t>SPA160026384</t>
  </si>
  <si>
    <t>CMR160214435</t>
  </si>
  <si>
    <t>CMR160213362</t>
  </si>
  <si>
    <t>CMR160211041</t>
  </si>
  <si>
    <t>SPA160028488</t>
  </si>
  <si>
    <t>SPA160026181</t>
  </si>
  <si>
    <t>SPA160027102</t>
  </si>
  <si>
    <t>CMR160211042</t>
  </si>
  <si>
    <t>CMR160209899</t>
  </si>
  <si>
    <t>SPA160028213</t>
  </si>
  <si>
    <t>SPA160028214</t>
  </si>
  <si>
    <t>CMR160211052</t>
  </si>
  <si>
    <t>CMR160211054</t>
  </si>
  <si>
    <t>CMR160211055</t>
  </si>
  <si>
    <t>CMR160211968</t>
  </si>
  <si>
    <t>CMR160209916</t>
  </si>
  <si>
    <t>CMR160209917</t>
  </si>
  <si>
    <t>CMR160214409</t>
  </si>
  <si>
    <t>CMR160211057</t>
  </si>
  <si>
    <t>SPA160027019</t>
  </si>
  <si>
    <t>SPA160029042</t>
  </si>
  <si>
    <t>CMR160215090</t>
  </si>
  <si>
    <t>SPA160028604</t>
  </si>
  <si>
    <t>CMR160217330</t>
  </si>
  <si>
    <t>CMR160217479</t>
  </si>
  <si>
    <t>CMR160218000</t>
  </si>
  <si>
    <t>CMR160217344</t>
  </si>
  <si>
    <t>CMR160217334</t>
  </si>
  <si>
    <t>CMR160217337</t>
  </si>
  <si>
    <t>CMR160217339</t>
  </si>
  <si>
    <t>CMR160218659</t>
  </si>
  <si>
    <t>CMR160218069</t>
  </si>
  <si>
    <t>CMR160217726</t>
  </si>
  <si>
    <t>CMR160218312</t>
  </si>
  <si>
    <t>CMR160218300</t>
  </si>
  <si>
    <t>CMR160218296</t>
  </si>
  <si>
    <t>CMR160218285</t>
  </si>
  <si>
    <t>CMR160218316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</si>
</sst>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i/>
      <sz val="8"/>
      <color rgb="FFFF0000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color rgb="FFFF0000"/>
      <name val="Calibri"/>
      <family val="2"/>
      <charset val="204"/>
    </font>
    <font>
      <b/>
      <sz val="8"/>
      <color rgb="FFFF0000"/>
      <name val="Calibri"/>
      <family val="2"/>
      <charset val="204"/>
    </font>
    <font>
      <b/>
      <sz val="10"/>
      <color theme="3" tint="-0.499984740745262"/>
      <name val="Calibri"/>
      <family val="2"/>
    </font>
    <font>
      <sz val="10"/>
      <color theme="3" tint="-0.499984740745262"/>
      <name val="Calibri"/>
      <family val="2"/>
    </font>
    <font>
      <sz val="10"/>
      <color theme="3" tint="-0.499984740745262"/>
      <name val="Calibri"/>
      <family val="2"/>
      <charset val="204"/>
    </font>
    <font>
      <b/>
      <sz val="10"/>
      <color theme="3" tint="-0.499984740745262"/>
      <name val="Calibri"/>
      <family val="2"/>
      <charset val="204"/>
    </font>
    <font>
      <sz val="9"/>
      <color theme="3" tint="-0.499984740745262"/>
      <name val="Calibri"/>
      <family val="2"/>
      <charset val="204"/>
    </font>
    <font>
      <sz val="10"/>
      <color theme="3" tint="-0.499984740745262"/>
      <name val="Calibri"/>
      <family val="2"/>
      <charset val="204"/>
      <scheme val="minor"/>
    </font>
    <font>
      <sz val="11"/>
      <color indexed="8"/>
      <name val="Calibri"/>
      <family val="2"/>
    </font>
    <font>
      <i/>
      <sz val="8"/>
      <color rgb="FFFF0000"/>
      <name val="Calibri"/>
      <family val="2"/>
    </font>
    <font>
      <sz val="10"/>
      <color indexed="8"/>
      <name val="Calibri"/>
      <family val="2"/>
      <charset val="1"/>
    </font>
    <font>
      <b/>
      <u/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rgb="FF0066FF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gradientFill degree="270">
        <stop position="0">
          <color theme="0"/>
        </stop>
        <stop position="1">
          <color theme="4" tint="0.59999389629810485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0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right" vertical="center" wrapText="1"/>
    </xf>
    <xf numFmtId="49" fontId="10" fillId="0" borderId="0" xfId="0" applyNumberFormat="1" applyFont="1" applyFill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49" fontId="10" fillId="0" borderId="8" xfId="0" applyNumberFormat="1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8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4" fontId="10" fillId="3" borderId="8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20" fillId="0" borderId="8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</cellXfs>
  <cellStyles count="2">
    <cellStyle name="Comma 2" xfId="1"/>
    <cellStyle name="Normal" xfId="0" builtinId="0"/>
  </cellStyles>
  <dxfs count="14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FF"/>
      <color rgb="FF66FF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G16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44" sqref="F44"/>
    </sheetView>
  </sheetViews>
  <sheetFormatPr defaultRowHeight="15" x14ac:dyDescent="0.25"/>
  <cols>
    <col min="1" max="1" width="12.28515625" style="22" customWidth="1"/>
    <col min="2" max="2" width="12.42578125" style="22" customWidth="1"/>
    <col min="3" max="3" width="21" style="22" customWidth="1"/>
    <col min="4" max="4" width="10.42578125" style="22" customWidth="1"/>
    <col min="5" max="5" width="8" style="22" customWidth="1"/>
    <col min="6" max="6" width="68.42578125" style="22" customWidth="1"/>
    <col min="7" max="7" width="21.5703125" style="22" customWidth="1"/>
    <col min="8" max="256" width="11.140625" style="22" customWidth="1"/>
    <col min="257" max="257" width="12.28515625" style="22" customWidth="1"/>
    <col min="258" max="258" width="12.42578125" style="22" customWidth="1"/>
    <col min="259" max="259" width="21" style="22" customWidth="1"/>
    <col min="260" max="260" width="10.42578125" style="22" customWidth="1"/>
    <col min="261" max="261" width="8" style="22" customWidth="1"/>
    <col min="262" max="262" width="54.7109375" style="22" customWidth="1"/>
    <col min="263" max="263" width="27.140625" style="22" customWidth="1"/>
    <col min="264" max="512" width="11.140625" style="22" customWidth="1"/>
    <col min="513" max="513" width="12.28515625" style="22" customWidth="1"/>
    <col min="514" max="514" width="12.42578125" style="22" customWidth="1"/>
    <col min="515" max="515" width="21" style="22" customWidth="1"/>
    <col min="516" max="516" width="10.42578125" style="22" customWidth="1"/>
    <col min="517" max="517" width="8" style="22" customWidth="1"/>
    <col min="518" max="518" width="54.7109375" style="22" customWidth="1"/>
    <col min="519" max="519" width="27.140625" style="22" customWidth="1"/>
    <col min="520" max="768" width="11.140625" style="22" customWidth="1"/>
    <col min="769" max="769" width="12.28515625" style="22" customWidth="1"/>
    <col min="770" max="770" width="12.42578125" style="22" customWidth="1"/>
    <col min="771" max="771" width="21" style="22" customWidth="1"/>
    <col min="772" max="772" width="10.42578125" style="22" customWidth="1"/>
    <col min="773" max="773" width="8" style="22" customWidth="1"/>
    <col min="774" max="774" width="54.7109375" style="22" customWidth="1"/>
    <col min="775" max="775" width="27.140625" style="22" customWidth="1"/>
    <col min="776" max="1024" width="11.140625" style="22" customWidth="1"/>
    <col min="1025" max="1025" width="12.28515625" style="22" customWidth="1"/>
    <col min="1026" max="1026" width="12.42578125" style="22" customWidth="1"/>
    <col min="1027" max="1027" width="21" style="22" customWidth="1"/>
    <col min="1028" max="1028" width="10.42578125" style="22" customWidth="1"/>
    <col min="1029" max="1029" width="8" style="22" customWidth="1"/>
    <col min="1030" max="1030" width="54.7109375" style="22" customWidth="1"/>
    <col min="1031" max="1031" width="27.140625" style="22" customWidth="1"/>
    <col min="1032" max="1280" width="11.140625" style="22" customWidth="1"/>
    <col min="1281" max="1281" width="12.28515625" style="22" customWidth="1"/>
    <col min="1282" max="1282" width="12.42578125" style="22" customWidth="1"/>
    <col min="1283" max="1283" width="21" style="22" customWidth="1"/>
    <col min="1284" max="1284" width="10.42578125" style="22" customWidth="1"/>
    <col min="1285" max="1285" width="8" style="22" customWidth="1"/>
    <col min="1286" max="1286" width="54.7109375" style="22" customWidth="1"/>
    <col min="1287" max="1287" width="27.140625" style="22" customWidth="1"/>
    <col min="1288" max="1536" width="11.140625" style="22" customWidth="1"/>
    <col min="1537" max="1537" width="12.28515625" style="22" customWidth="1"/>
    <col min="1538" max="1538" width="12.42578125" style="22" customWidth="1"/>
    <col min="1539" max="1539" width="21" style="22" customWidth="1"/>
    <col min="1540" max="1540" width="10.42578125" style="22" customWidth="1"/>
    <col min="1541" max="1541" width="8" style="22" customWidth="1"/>
    <col min="1542" max="1542" width="54.7109375" style="22" customWidth="1"/>
    <col min="1543" max="1543" width="27.140625" style="22" customWidth="1"/>
    <col min="1544" max="1792" width="11.140625" style="22" customWidth="1"/>
    <col min="1793" max="1793" width="12.28515625" style="22" customWidth="1"/>
    <col min="1794" max="1794" width="12.42578125" style="22" customWidth="1"/>
    <col min="1795" max="1795" width="21" style="22" customWidth="1"/>
    <col min="1796" max="1796" width="10.42578125" style="22" customWidth="1"/>
    <col min="1797" max="1797" width="8" style="22" customWidth="1"/>
    <col min="1798" max="1798" width="54.7109375" style="22" customWidth="1"/>
    <col min="1799" max="1799" width="27.140625" style="22" customWidth="1"/>
    <col min="1800" max="2048" width="11.140625" style="22" customWidth="1"/>
    <col min="2049" max="2049" width="12.28515625" style="22" customWidth="1"/>
    <col min="2050" max="2050" width="12.42578125" style="22" customWidth="1"/>
    <col min="2051" max="2051" width="21" style="22" customWidth="1"/>
    <col min="2052" max="2052" width="10.42578125" style="22" customWidth="1"/>
    <col min="2053" max="2053" width="8" style="22" customWidth="1"/>
    <col min="2054" max="2054" width="54.7109375" style="22" customWidth="1"/>
    <col min="2055" max="2055" width="27.140625" style="22" customWidth="1"/>
    <col min="2056" max="2304" width="11.140625" style="22" customWidth="1"/>
    <col min="2305" max="2305" width="12.28515625" style="22" customWidth="1"/>
    <col min="2306" max="2306" width="12.42578125" style="22" customWidth="1"/>
    <col min="2307" max="2307" width="21" style="22" customWidth="1"/>
    <col min="2308" max="2308" width="10.42578125" style="22" customWidth="1"/>
    <col min="2309" max="2309" width="8" style="22" customWidth="1"/>
    <col min="2310" max="2310" width="54.7109375" style="22" customWidth="1"/>
    <col min="2311" max="2311" width="27.140625" style="22" customWidth="1"/>
    <col min="2312" max="2560" width="11.140625" style="22" customWidth="1"/>
    <col min="2561" max="2561" width="12.28515625" style="22" customWidth="1"/>
    <col min="2562" max="2562" width="12.42578125" style="22" customWidth="1"/>
    <col min="2563" max="2563" width="21" style="22" customWidth="1"/>
    <col min="2564" max="2564" width="10.42578125" style="22" customWidth="1"/>
    <col min="2565" max="2565" width="8" style="22" customWidth="1"/>
    <col min="2566" max="2566" width="54.7109375" style="22" customWidth="1"/>
    <col min="2567" max="2567" width="27.140625" style="22" customWidth="1"/>
    <col min="2568" max="2816" width="11.140625" style="22" customWidth="1"/>
    <col min="2817" max="2817" width="12.28515625" style="22" customWidth="1"/>
    <col min="2818" max="2818" width="12.42578125" style="22" customWidth="1"/>
    <col min="2819" max="2819" width="21" style="22" customWidth="1"/>
    <col min="2820" max="2820" width="10.42578125" style="22" customWidth="1"/>
    <col min="2821" max="2821" width="8" style="22" customWidth="1"/>
    <col min="2822" max="2822" width="54.7109375" style="22" customWidth="1"/>
    <col min="2823" max="2823" width="27.140625" style="22" customWidth="1"/>
    <col min="2824" max="3072" width="11.140625" style="22" customWidth="1"/>
    <col min="3073" max="3073" width="12.28515625" style="22" customWidth="1"/>
    <col min="3074" max="3074" width="12.42578125" style="22" customWidth="1"/>
    <col min="3075" max="3075" width="21" style="22" customWidth="1"/>
    <col min="3076" max="3076" width="10.42578125" style="22" customWidth="1"/>
    <col min="3077" max="3077" width="8" style="22" customWidth="1"/>
    <col min="3078" max="3078" width="54.7109375" style="22" customWidth="1"/>
    <col min="3079" max="3079" width="27.140625" style="22" customWidth="1"/>
    <col min="3080" max="3328" width="11.140625" style="22" customWidth="1"/>
    <col min="3329" max="3329" width="12.28515625" style="22" customWidth="1"/>
    <col min="3330" max="3330" width="12.42578125" style="22" customWidth="1"/>
    <col min="3331" max="3331" width="21" style="22" customWidth="1"/>
    <col min="3332" max="3332" width="10.42578125" style="22" customWidth="1"/>
    <col min="3333" max="3333" width="8" style="22" customWidth="1"/>
    <col min="3334" max="3334" width="54.7109375" style="22" customWidth="1"/>
    <col min="3335" max="3335" width="27.140625" style="22" customWidth="1"/>
    <col min="3336" max="3584" width="11.140625" style="22" customWidth="1"/>
    <col min="3585" max="3585" width="12.28515625" style="22" customWidth="1"/>
    <col min="3586" max="3586" width="12.42578125" style="22" customWidth="1"/>
    <col min="3587" max="3587" width="21" style="22" customWidth="1"/>
    <col min="3588" max="3588" width="10.42578125" style="22" customWidth="1"/>
    <col min="3589" max="3589" width="8" style="22" customWidth="1"/>
    <col min="3590" max="3590" width="54.7109375" style="22" customWidth="1"/>
    <col min="3591" max="3591" width="27.140625" style="22" customWidth="1"/>
    <col min="3592" max="3840" width="11.140625" style="22" customWidth="1"/>
    <col min="3841" max="3841" width="12.28515625" style="22" customWidth="1"/>
    <col min="3842" max="3842" width="12.42578125" style="22" customWidth="1"/>
    <col min="3843" max="3843" width="21" style="22" customWidth="1"/>
    <col min="3844" max="3844" width="10.42578125" style="22" customWidth="1"/>
    <col min="3845" max="3845" width="8" style="22" customWidth="1"/>
    <col min="3846" max="3846" width="54.7109375" style="22" customWidth="1"/>
    <col min="3847" max="3847" width="27.140625" style="22" customWidth="1"/>
    <col min="3848" max="4096" width="11.140625" style="22" customWidth="1"/>
    <col min="4097" max="4097" width="12.28515625" style="22" customWidth="1"/>
    <col min="4098" max="4098" width="12.42578125" style="22" customWidth="1"/>
    <col min="4099" max="4099" width="21" style="22" customWidth="1"/>
    <col min="4100" max="4100" width="10.42578125" style="22" customWidth="1"/>
    <col min="4101" max="4101" width="8" style="22" customWidth="1"/>
    <col min="4102" max="4102" width="54.7109375" style="22" customWidth="1"/>
    <col min="4103" max="4103" width="27.140625" style="22" customWidth="1"/>
    <col min="4104" max="4352" width="11.140625" style="22" customWidth="1"/>
    <col min="4353" max="4353" width="12.28515625" style="22" customWidth="1"/>
    <col min="4354" max="4354" width="12.42578125" style="22" customWidth="1"/>
    <col min="4355" max="4355" width="21" style="22" customWidth="1"/>
    <col min="4356" max="4356" width="10.42578125" style="22" customWidth="1"/>
    <col min="4357" max="4357" width="8" style="22" customWidth="1"/>
    <col min="4358" max="4358" width="54.7109375" style="22" customWidth="1"/>
    <col min="4359" max="4359" width="27.140625" style="22" customWidth="1"/>
    <col min="4360" max="4608" width="11.140625" style="22" customWidth="1"/>
    <col min="4609" max="4609" width="12.28515625" style="22" customWidth="1"/>
    <col min="4610" max="4610" width="12.42578125" style="22" customWidth="1"/>
    <col min="4611" max="4611" width="21" style="22" customWidth="1"/>
    <col min="4612" max="4612" width="10.42578125" style="22" customWidth="1"/>
    <col min="4613" max="4613" width="8" style="22" customWidth="1"/>
    <col min="4614" max="4614" width="54.7109375" style="22" customWidth="1"/>
    <col min="4615" max="4615" width="27.140625" style="22" customWidth="1"/>
    <col min="4616" max="4864" width="11.140625" style="22" customWidth="1"/>
    <col min="4865" max="4865" width="12.28515625" style="22" customWidth="1"/>
    <col min="4866" max="4866" width="12.42578125" style="22" customWidth="1"/>
    <col min="4867" max="4867" width="21" style="22" customWidth="1"/>
    <col min="4868" max="4868" width="10.42578125" style="22" customWidth="1"/>
    <col min="4869" max="4869" width="8" style="22" customWidth="1"/>
    <col min="4870" max="4870" width="54.7109375" style="22" customWidth="1"/>
    <col min="4871" max="4871" width="27.140625" style="22" customWidth="1"/>
    <col min="4872" max="5120" width="11.140625" style="22" customWidth="1"/>
    <col min="5121" max="5121" width="12.28515625" style="22" customWidth="1"/>
    <col min="5122" max="5122" width="12.42578125" style="22" customWidth="1"/>
    <col min="5123" max="5123" width="21" style="22" customWidth="1"/>
    <col min="5124" max="5124" width="10.42578125" style="22" customWidth="1"/>
    <col min="5125" max="5125" width="8" style="22" customWidth="1"/>
    <col min="5126" max="5126" width="54.7109375" style="22" customWidth="1"/>
    <col min="5127" max="5127" width="27.140625" style="22" customWidth="1"/>
    <col min="5128" max="5376" width="11.140625" style="22" customWidth="1"/>
    <col min="5377" max="5377" width="12.28515625" style="22" customWidth="1"/>
    <col min="5378" max="5378" width="12.42578125" style="22" customWidth="1"/>
    <col min="5379" max="5379" width="21" style="22" customWidth="1"/>
    <col min="5380" max="5380" width="10.42578125" style="22" customWidth="1"/>
    <col min="5381" max="5381" width="8" style="22" customWidth="1"/>
    <col min="5382" max="5382" width="54.7109375" style="22" customWidth="1"/>
    <col min="5383" max="5383" width="27.140625" style="22" customWidth="1"/>
    <col min="5384" max="5632" width="11.140625" style="22" customWidth="1"/>
    <col min="5633" max="5633" width="12.28515625" style="22" customWidth="1"/>
    <col min="5634" max="5634" width="12.42578125" style="22" customWidth="1"/>
    <col min="5635" max="5635" width="21" style="22" customWidth="1"/>
    <col min="5636" max="5636" width="10.42578125" style="22" customWidth="1"/>
    <col min="5637" max="5637" width="8" style="22" customWidth="1"/>
    <col min="5638" max="5638" width="54.7109375" style="22" customWidth="1"/>
    <col min="5639" max="5639" width="27.140625" style="22" customWidth="1"/>
    <col min="5640" max="5888" width="11.140625" style="22" customWidth="1"/>
    <col min="5889" max="5889" width="12.28515625" style="22" customWidth="1"/>
    <col min="5890" max="5890" width="12.42578125" style="22" customWidth="1"/>
    <col min="5891" max="5891" width="21" style="22" customWidth="1"/>
    <col min="5892" max="5892" width="10.42578125" style="22" customWidth="1"/>
    <col min="5893" max="5893" width="8" style="22" customWidth="1"/>
    <col min="5894" max="5894" width="54.7109375" style="22" customWidth="1"/>
    <col min="5895" max="5895" width="27.140625" style="22" customWidth="1"/>
    <col min="5896" max="6144" width="11.140625" style="22" customWidth="1"/>
    <col min="6145" max="6145" width="12.28515625" style="22" customWidth="1"/>
    <col min="6146" max="6146" width="12.42578125" style="22" customWidth="1"/>
    <col min="6147" max="6147" width="21" style="22" customWidth="1"/>
    <col min="6148" max="6148" width="10.42578125" style="22" customWidth="1"/>
    <col min="6149" max="6149" width="8" style="22" customWidth="1"/>
    <col min="6150" max="6150" width="54.7109375" style="22" customWidth="1"/>
    <col min="6151" max="6151" width="27.140625" style="22" customWidth="1"/>
    <col min="6152" max="6400" width="11.140625" style="22" customWidth="1"/>
    <col min="6401" max="6401" width="12.28515625" style="22" customWidth="1"/>
    <col min="6402" max="6402" width="12.42578125" style="22" customWidth="1"/>
    <col min="6403" max="6403" width="21" style="22" customWidth="1"/>
    <col min="6404" max="6404" width="10.42578125" style="22" customWidth="1"/>
    <col min="6405" max="6405" width="8" style="22" customWidth="1"/>
    <col min="6406" max="6406" width="54.7109375" style="22" customWidth="1"/>
    <col min="6407" max="6407" width="27.140625" style="22" customWidth="1"/>
    <col min="6408" max="6656" width="11.140625" style="22" customWidth="1"/>
    <col min="6657" max="6657" width="12.28515625" style="22" customWidth="1"/>
    <col min="6658" max="6658" width="12.42578125" style="22" customWidth="1"/>
    <col min="6659" max="6659" width="21" style="22" customWidth="1"/>
    <col min="6660" max="6660" width="10.42578125" style="22" customWidth="1"/>
    <col min="6661" max="6661" width="8" style="22" customWidth="1"/>
    <col min="6662" max="6662" width="54.7109375" style="22" customWidth="1"/>
    <col min="6663" max="6663" width="27.140625" style="22" customWidth="1"/>
    <col min="6664" max="6912" width="11.140625" style="22" customWidth="1"/>
    <col min="6913" max="6913" width="12.28515625" style="22" customWidth="1"/>
    <col min="6914" max="6914" width="12.42578125" style="22" customWidth="1"/>
    <col min="6915" max="6915" width="21" style="22" customWidth="1"/>
    <col min="6916" max="6916" width="10.42578125" style="22" customWidth="1"/>
    <col min="6917" max="6917" width="8" style="22" customWidth="1"/>
    <col min="6918" max="6918" width="54.7109375" style="22" customWidth="1"/>
    <col min="6919" max="6919" width="27.140625" style="22" customWidth="1"/>
    <col min="6920" max="7168" width="11.140625" style="22" customWidth="1"/>
    <col min="7169" max="7169" width="12.28515625" style="22" customWidth="1"/>
    <col min="7170" max="7170" width="12.42578125" style="22" customWidth="1"/>
    <col min="7171" max="7171" width="21" style="22" customWidth="1"/>
    <col min="7172" max="7172" width="10.42578125" style="22" customWidth="1"/>
    <col min="7173" max="7173" width="8" style="22" customWidth="1"/>
    <col min="7174" max="7174" width="54.7109375" style="22" customWidth="1"/>
    <col min="7175" max="7175" width="27.140625" style="22" customWidth="1"/>
    <col min="7176" max="7424" width="11.140625" style="22" customWidth="1"/>
    <col min="7425" max="7425" width="12.28515625" style="22" customWidth="1"/>
    <col min="7426" max="7426" width="12.42578125" style="22" customWidth="1"/>
    <col min="7427" max="7427" width="21" style="22" customWidth="1"/>
    <col min="7428" max="7428" width="10.42578125" style="22" customWidth="1"/>
    <col min="7429" max="7429" width="8" style="22" customWidth="1"/>
    <col min="7430" max="7430" width="54.7109375" style="22" customWidth="1"/>
    <col min="7431" max="7431" width="27.140625" style="22" customWidth="1"/>
    <col min="7432" max="7680" width="11.140625" style="22" customWidth="1"/>
    <col min="7681" max="7681" width="12.28515625" style="22" customWidth="1"/>
    <col min="7682" max="7682" width="12.42578125" style="22" customWidth="1"/>
    <col min="7683" max="7683" width="21" style="22" customWidth="1"/>
    <col min="7684" max="7684" width="10.42578125" style="22" customWidth="1"/>
    <col min="7685" max="7685" width="8" style="22" customWidth="1"/>
    <col min="7686" max="7686" width="54.7109375" style="22" customWidth="1"/>
    <col min="7687" max="7687" width="27.140625" style="22" customWidth="1"/>
    <col min="7688" max="7936" width="11.140625" style="22" customWidth="1"/>
    <col min="7937" max="7937" width="12.28515625" style="22" customWidth="1"/>
    <col min="7938" max="7938" width="12.42578125" style="22" customWidth="1"/>
    <col min="7939" max="7939" width="21" style="22" customWidth="1"/>
    <col min="7940" max="7940" width="10.42578125" style="22" customWidth="1"/>
    <col min="7941" max="7941" width="8" style="22" customWidth="1"/>
    <col min="7942" max="7942" width="54.7109375" style="22" customWidth="1"/>
    <col min="7943" max="7943" width="27.140625" style="22" customWidth="1"/>
    <col min="7944" max="8192" width="11.140625" style="22" customWidth="1"/>
    <col min="8193" max="8193" width="12.28515625" style="22" customWidth="1"/>
    <col min="8194" max="8194" width="12.42578125" style="22" customWidth="1"/>
    <col min="8195" max="8195" width="21" style="22" customWidth="1"/>
    <col min="8196" max="8196" width="10.42578125" style="22" customWidth="1"/>
    <col min="8197" max="8197" width="8" style="22" customWidth="1"/>
    <col min="8198" max="8198" width="54.7109375" style="22" customWidth="1"/>
    <col min="8199" max="8199" width="27.140625" style="22" customWidth="1"/>
    <col min="8200" max="8448" width="11.140625" style="22" customWidth="1"/>
    <col min="8449" max="8449" width="12.28515625" style="22" customWidth="1"/>
    <col min="8450" max="8450" width="12.42578125" style="22" customWidth="1"/>
    <col min="8451" max="8451" width="21" style="22" customWidth="1"/>
    <col min="8452" max="8452" width="10.42578125" style="22" customWidth="1"/>
    <col min="8453" max="8453" width="8" style="22" customWidth="1"/>
    <col min="8454" max="8454" width="54.7109375" style="22" customWidth="1"/>
    <col min="8455" max="8455" width="27.140625" style="22" customWidth="1"/>
    <col min="8456" max="8704" width="11.140625" style="22" customWidth="1"/>
    <col min="8705" max="8705" width="12.28515625" style="22" customWidth="1"/>
    <col min="8706" max="8706" width="12.42578125" style="22" customWidth="1"/>
    <col min="8707" max="8707" width="21" style="22" customWidth="1"/>
    <col min="8708" max="8708" width="10.42578125" style="22" customWidth="1"/>
    <col min="8709" max="8709" width="8" style="22" customWidth="1"/>
    <col min="8710" max="8710" width="54.7109375" style="22" customWidth="1"/>
    <col min="8711" max="8711" width="27.140625" style="22" customWidth="1"/>
    <col min="8712" max="8960" width="11.140625" style="22" customWidth="1"/>
    <col min="8961" max="8961" width="12.28515625" style="22" customWidth="1"/>
    <col min="8962" max="8962" width="12.42578125" style="22" customWidth="1"/>
    <col min="8963" max="8963" width="21" style="22" customWidth="1"/>
    <col min="8964" max="8964" width="10.42578125" style="22" customWidth="1"/>
    <col min="8965" max="8965" width="8" style="22" customWidth="1"/>
    <col min="8966" max="8966" width="54.7109375" style="22" customWidth="1"/>
    <col min="8967" max="8967" width="27.140625" style="22" customWidth="1"/>
    <col min="8968" max="9216" width="11.140625" style="22" customWidth="1"/>
    <col min="9217" max="9217" width="12.28515625" style="22" customWidth="1"/>
    <col min="9218" max="9218" width="12.42578125" style="22" customWidth="1"/>
    <col min="9219" max="9219" width="21" style="22" customWidth="1"/>
    <col min="9220" max="9220" width="10.42578125" style="22" customWidth="1"/>
    <col min="9221" max="9221" width="8" style="22" customWidth="1"/>
    <col min="9222" max="9222" width="54.7109375" style="22" customWidth="1"/>
    <col min="9223" max="9223" width="27.140625" style="22" customWidth="1"/>
    <col min="9224" max="9472" width="11.140625" style="22" customWidth="1"/>
    <col min="9473" max="9473" width="12.28515625" style="22" customWidth="1"/>
    <col min="9474" max="9474" width="12.42578125" style="22" customWidth="1"/>
    <col min="9475" max="9475" width="21" style="22" customWidth="1"/>
    <col min="9476" max="9476" width="10.42578125" style="22" customWidth="1"/>
    <col min="9477" max="9477" width="8" style="22" customWidth="1"/>
    <col min="9478" max="9478" width="54.7109375" style="22" customWidth="1"/>
    <col min="9479" max="9479" width="27.140625" style="22" customWidth="1"/>
    <col min="9480" max="9728" width="11.140625" style="22" customWidth="1"/>
    <col min="9729" max="9729" width="12.28515625" style="22" customWidth="1"/>
    <col min="9730" max="9730" width="12.42578125" style="22" customWidth="1"/>
    <col min="9731" max="9731" width="21" style="22" customWidth="1"/>
    <col min="9732" max="9732" width="10.42578125" style="22" customWidth="1"/>
    <col min="9733" max="9733" width="8" style="22" customWidth="1"/>
    <col min="9734" max="9734" width="54.7109375" style="22" customWidth="1"/>
    <col min="9735" max="9735" width="27.140625" style="22" customWidth="1"/>
    <col min="9736" max="9984" width="11.140625" style="22" customWidth="1"/>
    <col min="9985" max="9985" width="12.28515625" style="22" customWidth="1"/>
    <col min="9986" max="9986" width="12.42578125" style="22" customWidth="1"/>
    <col min="9987" max="9987" width="21" style="22" customWidth="1"/>
    <col min="9988" max="9988" width="10.42578125" style="22" customWidth="1"/>
    <col min="9989" max="9989" width="8" style="22" customWidth="1"/>
    <col min="9990" max="9990" width="54.7109375" style="22" customWidth="1"/>
    <col min="9991" max="9991" width="27.140625" style="22" customWidth="1"/>
    <col min="9992" max="10240" width="11.140625" style="22" customWidth="1"/>
    <col min="10241" max="10241" width="12.28515625" style="22" customWidth="1"/>
    <col min="10242" max="10242" width="12.42578125" style="22" customWidth="1"/>
    <col min="10243" max="10243" width="21" style="22" customWidth="1"/>
    <col min="10244" max="10244" width="10.42578125" style="22" customWidth="1"/>
    <col min="10245" max="10245" width="8" style="22" customWidth="1"/>
    <col min="10246" max="10246" width="54.7109375" style="22" customWidth="1"/>
    <col min="10247" max="10247" width="27.140625" style="22" customWidth="1"/>
    <col min="10248" max="10496" width="11.140625" style="22" customWidth="1"/>
    <col min="10497" max="10497" width="12.28515625" style="22" customWidth="1"/>
    <col min="10498" max="10498" width="12.42578125" style="22" customWidth="1"/>
    <col min="10499" max="10499" width="21" style="22" customWidth="1"/>
    <col min="10500" max="10500" width="10.42578125" style="22" customWidth="1"/>
    <col min="10501" max="10501" width="8" style="22" customWidth="1"/>
    <col min="10502" max="10502" width="54.7109375" style="22" customWidth="1"/>
    <col min="10503" max="10503" width="27.140625" style="22" customWidth="1"/>
    <col min="10504" max="10752" width="11.140625" style="22" customWidth="1"/>
    <col min="10753" max="10753" width="12.28515625" style="22" customWidth="1"/>
    <col min="10754" max="10754" width="12.42578125" style="22" customWidth="1"/>
    <col min="10755" max="10755" width="21" style="22" customWidth="1"/>
    <col min="10756" max="10756" width="10.42578125" style="22" customWidth="1"/>
    <col min="10757" max="10757" width="8" style="22" customWidth="1"/>
    <col min="10758" max="10758" width="54.7109375" style="22" customWidth="1"/>
    <col min="10759" max="10759" width="27.140625" style="22" customWidth="1"/>
    <col min="10760" max="11008" width="11.140625" style="22" customWidth="1"/>
    <col min="11009" max="11009" width="12.28515625" style="22" customWidth="1"/>
    <col min="11010" max="11010" width="12.42578125" style="22" customWidth="1"/>
    <col min="11011" max="11011" width="21" style="22" customWidth="1"/>
    <col min="11012" max="11012" width="10.42578125" style="22" customWidth="1"/>
    <col min="11013" max="11013" width="8" style="22" customWidth="1"/>
    <col min="11014" max="11014" width="54.7109375" style="22" customWidth="1"/>
    <col min="11015" max="11015" width="27.140625" style="22" customWidth="1"/>
    <col min="11016" max="11264" width="11.140625" style="22" customWidth="1"/>
    <col min="11265" max="11265" width="12.28515625" style="22" customWidth="1"/>
    <col min="11266" max="11266" width="12.42578125" style="22" customWidth="1"/>
    <col min="11267" max="11267" width="21" style="22" customWidth="1"/>
    <col min="11268" max="11268" width="10.42578125" style="22" customWidth="1"/>
    <col min="11269" max="11269" width="8" style="22" customWidth="1"/>
    <col min="11270" max="11270" width="54.7109375" style="22" customWidth="1"/>
    <col min="11271" max="11271" width="27.140625" style="22" customWidth="1"/>
    <col min="11272" max="11520" width="11.140625" style="22" customWidth="1"/>
    <col min="11521" max="11521" width="12.28515625" style="22" customWidth="1"/>
    <col min="11522" max="11522" width="12.42578125" style="22" customWidth="1"/>
    <col min="11523" max="11523" width="21" style="22" customWidth="1"/>
    <col min="11524" max="11524" width="10.42578125" style="22" customWidth="1"/>
    <col min="11525" max="11525" width="8" style="22" customWidth="1"/>
    <col min="11526" max="11526" width="54.7109375" style="22" customWidth="1"/>
    <col min="11527" max="11527" width="27.140625" style="22" customWidth="1"/>
    <col min="11528" max="11776" width="11.140625" style="22" customWidth="1"/>
    <col min="11777" max="11777" width="12.28515625" style="22" customWidth="1"/>
    <col min="11778" max="11778" width="12.42578125" style="22" customWidth="1"/>
    <col min="11779" max="11779" width="21" style="22" customWidth="1"/>
    <col min="11780" max="11780" width="10.42578125" style="22" customWidth="1"/>
    <col min="11781" max="11781" width="8" style="22" customWidth="1"/>
    <col min="11782" max="11782" width="54.7109375" style="22" customWidth="1"/>
    <col min="11783" max="11783" width="27.140625" style="22" customWidth="1"/>
    <col min="11784" max="12032" width="11.140625" style="22" customWidth="1"/>
    <col min="12033" max="12033" width="12.28515625" style="22" customWidth="1"/>
    <col min="12034" max="12034" width="12.42578125" style="22" customWidth="1"/>
    <col min="12035" max="12035" width="21" style="22" customWidth="1"/>
    <col min="12036" max="12036" width="10.42578125" style="22" customWidth="1"/>
    <col min="12037" max="12037" width="8" style="22" customWidth="1"/>
    <col min="12038" max="12038" width="54.7109375" style="22" customWidth="1"/>
    <col min="12039" max="12039" width="27.140625" style="22" customWidth="1"/>
    <col min="12040" max="12288" width="11.140625" style="22" customWidth="1"/>
    <col min="12289" max="12289" width="12.28515625" style="22" customWidth="1"/>
    <col min="12290" max="12290" width="12.42578125" style="22" customWidth="1"/>
    <col min="12291" max="12291" width="21" style="22" customWidth="1"/>
    <col min="12292" max="12292" width="10.42578125" style="22" customWidth="1"/>
    <col min="12293" max="12293" width="8" style="22" customWidth="1"/>
    <col min="12294" max="12294" width="54.7109375" style="22" customWidth="1"/>
    <col min="12295" max="12295" width="27.140625" style="22" customWidth="1"/>
    <col min="12296" max="12544" width="11.140625" style="22" customWidth="1"/>
    <col min="12545" max="12545" width="12.28515625" style="22" customWidth="1"/>
    <col min="12546" max="12546" width="12.42578125" style="22" customWidth="1"/>
    <col min="12547" max="12547" width="21" style="22" customWidth="1"/>
    <col min="12548" max="12548" width="10.42578125" style="22" customWidth="1"/>
    <col min="12549" max="12549" width="8" style="22" customWidth="1"/>
    <col min="12550" max="12550" width="54.7109375" style="22" customWidth="1"/>
    <col min="12551" max="12551" width="27.140625" style="22" customWidth="1"/>
    <col min="12552" max="12800" width="11.140625" style="22" customWidth="1"/>
    <col min="12801" max="12801" width="12.28515625" style="22" customWidth="1"/>
    <col min="12802" max="12802" width="12.42578125" style="22" customWidth="1"/>
    <col min="12803" max="12803" width="21" style="22" customWidth="1"/>
    <col min="12804" max="12804" width="10.42578125" style="22" customWidth="1"/>
    <col min="12805" max="12805" width="8" style="22" customWidth="1"/>
    <col min="12806" max="12806" width="54.7109375" style="22" customWidth="1"/>
    <col min="12807" max="12807" width="27.140625" style="22" customWidth="1"/>
    <col min="12808" max="13056" width="11.140625" style="22" customWidth="1"/>
    <col min="13057" max="13057" width="12.28515625" style="22" customWidth="1"/>
    <col min="13058" max="13058" width="12.42578125" style="22" customWidth="1"/>
    <col min="13059" max="13059" width="21" style="22" customWidth="1"/>
    <col min="13060" max="13060" width="10.42578125" style="22" customWidth="1"/>
    <col min="13061" max="13061" width="8" style="22" customWidth="1"/>
    <col min="13062" max="13062" width="54.7109375" style="22" customWidth="1"/>
    <col min="13063" max="13063" width="27.140625" style="22" customWidth="1"/>
    <col min="13064" max="13312" width="11.140625" style="22" customWidth="1"/>
    <col min="13313" max="13313" width="12.28515625" style="22" customWidth="1"/>
    <col min="13314" max="13314" width="12.42578125" style="22" customWidth="1"/>
    <col min="13315" max="13315" width="21" style="22" customWidth="1"/>
    <col min="13316" max="13316" width="10.42578125" style="22" customWidth="1"/>
    <col min="13317" max="13317" width="8" style="22" customWidth="1"/>
    <col min="13318" max="13318" width="54.7109375" style="22" customWidth="1"/>
    <col min="13319" max="13319" width="27.140625" style="22" customWidth="1"/>
    <col min="13320" max="13568" width="11.140625" style="22" customWidth="1"/>
    <col min="13569" max="13569" width="12.28515625" style="22" customWidth="1"/>
    <col min="13570" max="13570" width="12.42578125" style="22" customWidth="1"/>
    <col min="13571" max="13571" width="21" style="22" customWidth="1"/>
    <col min="13572" max="13572" width="10.42578125" style="22" customWidth="1"/>
    <col min="13573" max="13573" width="8" style="22" customWidth="1"/>
    <col min="13574" max="13574" width="54.7109375" style="22" customWidth="1"/>
    <col min="13575" max="13575" width="27.140625" style="22" customWidth="1"/>
    <col min="13576" max="13824" width="11.140625" style="22" customWidth="1"/>
    <col min="13825" max="13825" width="12.28515625" style="22" customWidth="1"/>
    <col min="13826" max="13826" width="12.42578125" style="22" customWidth="1"/>
    <col min="13827" max="13827" width="21" style="22" customWidth="1"/>
    <col min="13828" max="13828" width="10.42578125" style="22" customWidth="1"/>
    <col min="13829" max="13829" width="8" style="22" customWidth="1"/>
    <col min="13830" max="13830" width="54.7109375" style="22" customWidth="1"/>
    <col min="13831" max="13831" width="27.140625" style="22" customWidth="1"/>
    <col min="13832" max="14080" width="11.140625" style="22" customWidth="1"/>
    <col min="14081" max="14081" width="12.28515625" style="22" customWidth="1"/>
    <col min="14082" max="14082" width="12.42578125" style="22" customWidth="1"/>
    <col min="14083" max="14083" width="21" style="22" customWidth="1"/>
    <col min="14084" max="14084" width="10.42578125" style="22" customWidth="1"/>
    <col min="14085" max="14085" width="8" style="22" customWidth="1"/>
    <col min="14086" max="14086" width="54.7109375" style="22" customWidth="1"/>
    <col min="14087" max="14087" width="27.140625" style="22" customWidth="1"/>
    <col min="14088" max="14336" width="11.140625" style="22" customWidth="1"/>
    <col min="14337" max="14337" width="12.28515625" style="22" customWidth="1"/>
    <col min="14338" max="14338" width="12.42578125" style="22" customWidth="1"/>
    <col min="14339" max="14339" width="21" style="22" customWidth="1"/>
    <col min="14340" max="14340" width="10.42578125" style="22" customWidth="1"/>
    <col min="14341" max="14341" width="8" style="22" customWidth="1"/>
    <col min="14342" max="14342" width="54.7109375" style="22" customWidth="1"/>
    <col min="14343" max="14343" width="27.140625" style="22" customWidth="1"/>
    <col min="14344" max="14592" width="11.140625" style="22" customWidth="1"/>
    <col min="14593" max="14593" width="12.28515625" style="22" customWidth="1"/>
    <col min="14594" max="14594" width="12.42578125" style="22" customWidth="1"/>
    <col min="14595" max="14595" width="21" style="22" customWidth="1"/>
    <col min="14596" max="14596" width="10.42578125" style="22" customWidth="1"/>
    <col min="14597" max="14597" width="8" style="22" customWidth="1"/>
    <col min="14598" max="14598" width="54.7109375" style="22" customWidth="1"/>
    <col min="14599" max="14599" width="27.140625" style="22" customWidth="1"/>
    <col min="14600" max="14848" width="11.140625" style="22" customWidth="1"/>
    <col min="14849" max="14849" width="12.28515625" style="22" customWidth="1"/>
    <col min="14850" max="14850" width="12.42578125" style="22" customWidth="1"/>
    <col min="14851" max="14851" width="21" style="22" customWidth="1"/>
    <col min="14852" max="14852" width="10.42578125" style="22" customWidth="1"/>
    <col min="14853" max="14853" width="8" style="22" customWidth="1"/>
    <col min="14854" max="14854" width="54.7109375" style="22" customWidth="1"/>
    <col min="14855" max="14855" width="27.140625" style="22" customWidth="1"/>
    <col min="14856" max="15104" width="11.140625" style="22" customWidth="1"/>
    <col min="15105" max="15105" width="12.28515625" style="22" customWidth="1"/>
    <col min="15106" max="15106" width="12.42578125" style="22" customWidth="1"/>
    <col min="15107" max="15107" width="21" style="22" customWidth="1"/>
    <col min="15108" max="15108" width="10.42578125" style="22" customWidth="1"/>
    <col min="15109" max="15109" width="8" style="22" customWidth="1"/>
    <col min="15110" max="15110" width="54.7109375" style="22" customWidth="1"/>
    <col min="15111" max="15111" width="27.140625" style="22" customWidth="1"/>
    <col min="15112" max="15360" width="11.140625" style="22" customWidth="1"/>
    <col min="15361" max="15361" width="12.28515625" style="22" customWidth="1"/>
    <col min="15362" max="15362" width="12.42578125" style="22" customWidth="1"/>
    <col min="15363" max="15363" width="21" style="22" customWidth="1"/>
    <col min="15364" max="15364" width="10.42578125" style="22" customWidth="1"/>
    <col min="15365" max="15365" width="8" style="22" customWidth="1"/>
    <col min="15366" max="15366" width="54.7109375" style="22" customWidth="1"/>
    <col min="15367" max="15367" width="27.140625" style="22" customWidth="1"/>
    <col min="15368" max="15616" width="11.140625" style="22" customWidth="1"/>
    <col min="15617" max="15617" width="12.28515625" style="22" customWidth="1"/>
    <col min="15618" max="15618" width="12.42578125" style="22" customWidth="1"/>
    <col min="15619" max="15619" width="21" style="22" customWidth="1"/>
    <col min="15620" max="15620" width="10.42578125" style="22" customWidth="1"/>
    <col min="15621" max="15621" width="8" style="22" customWidth="1"/>
    <col min="15622" max="15622" width="54.7109375" style="22" customWidth="1"/>
    <col min="15623" max="15623" width="27.140625" style="22" customWidth="1"/>
    <col min="15624" max="15872" width="11.140625" style="22" customWidth="1"/>
    <col min="15873" max="15873" width="12.28515625" style="22" customWidth="1"/>
    <col min="15874" max="15874" width="12.42578125" style="22" customWidth="1"/>
    <col min="15875" max="15875" width="21" style="22" customWidth="1"/>
    <col min="15876" max="15876" width="10.42578125" style="22" customWidth="1"/>
    <col min="15877" max="15877" width="8" style="22" customWidth="1"/>
    <col min="15878" max="15878" width="54.7109375" style="22" customWidth="1"/>
    <col min="15879" max="15879" width="27.140625" style="22" customWidth="1"/>
    <col min="15880" max="16128" width="11.140625" style="22" customWidth="1"/>
    <col min="16129" max="16129" width="12.28515625" style="22" customWidth="1"/>
    <col min="16130" max="16130" width="12.42578125" style="22" customWidth="1"/>
    <col min="16131" max="16131" width="21" style="22" customWidth="1"/>
    <col min="16132" max="16132" width="10.42578125" style="22" customWidth="1"/>
    <col min="16133" max="16133" width="8" style="22" customWidth="1"/>
    <col min="16134" max="16134" width="54.7109375" style="22" customWidth="1"/>
    <col min="16135" max="16135" width="27.140625" style="22" customWidth="1"/>
    <col min="16136" max="16384" width="11.140625" style="22" customWidth="1"/>
  </cols>
  <sheetData>
    <row r="1" spans="1:7" s="20" customFormat="1" ht="90.75" customHeight="1" x14ac:dyDescent="0.25">
      <c r="A1" s="31" t="s">
        <v>895</v>
      </c>
      <c r="B1" s="31" t="s">
        <v>0</v>
      </c>
      <c r="C1" s="31" t="s">
        <v>1</v>
      </c>
      <c r="D1" s="31" t="s">
        <v>896</v>
      </c>
      <c r="E1" s="31" t="s">
        <v>897</v>
      </c>
      <c r="F1" s="31" t="s">
        <v>898</v>
      </c>
      <c r="G1" s="31" t="s">
        <v>899</v>
      </c>
    </row>
    <row r="2" spans="1:7" s="21" customFormat="1" ht="11.25" x14ac:dyDescent="0.25">
      <c r="A2" s="30">
        <v>1</v>
      </c>
      <c r="B2" s="30">
        <v>2</v>
      </c>
      <c r="C2" s="30">
        <v>3</v>
      </c>
      <c r="D2" s="30">
        <v>4</v>
      </c>
      <c r="E2" s="30">
        <v>5</v>
      </c>
      <c r="F2" s="30">
        <v>6</v>
      </c>
      <c r="G2" s="30">
        <v>7</v>
      </c>
    </row>
    <row r="3" spans="1:7" x14ac:dyDescent="0.25">
      <c r="A3" s="28" t="s">
        <v>914</v>
      </c>
      <c r="B3" s="28">
        <v>1500</v>
      </c>
      <c r="C3" s="29" t="s">
        <v>900</v>
      </c>
      <c r="D3" s="28" t="s">
        <v>904</v>
      </c>
      <c r="E3" s="28">
        <v>1</v>
      </c>
      <c r="F3" s="28" t="s">
        <v>901</v>
      </c>
      <c r="G3" s="26" t="s">
        <v>902</v>
      </c>
    </row>
    <row r="4" spans="1:7" x14ac:dyDescent="0.25">
      <c r="A4" s="28" t="s">
        <v>50</v>
      </c>
      <c r="B4" s="28">
        <v>2876915</v>
      </c>
      <c r="C4" s="29" t="s">
        <v>903</v>
      </c>
      <c r="D4" s="28" t="s">
        <v>904</v>
      </c>
      <c r="E4" s="28">
        <v>1</v>
      </c>
      <c r="F4" s="28"/>
      <c r="G4" s="26" t="s">
        <v>902</v>
      </c>
    </row>
    <row r="5" spans="1:7" x14ac:dyDescent="0.25">
      <c r="A5" s="28" t="s">
        <v>915</v>
      </c>
      <c r="B5" s="28">
        <v>1000</v>
      </c>
      <c r="C5" s="29" t="s">
        <v>900</v>
      </c>
      <c r="D5" s="28" t="s">
        <v>908</v>
      </c>
      <c r="E5" s="28">
        <v>1</v>
      </c>
      <c r="F5" s="28" t="s">
        <v>888</v>
      </c>
      <c r="G5" s="26" t="s">
        <v>902</v>
      </c>
    </row>
    <row r="6" spans="1:7" x14ac:dyDescent="0.25">
      <c r="A6" s="28">
        <v>15700000</v>
      </c>
      <c r="B6" s="28">
        <v>60000</v>
      </c>
      <c r="C6" s="29" t="s">
        <v>905</v>
      </c>
      <c r="D6" s="28" t="s">
        <v>904</v>
      </c>
      <c r="E6" s="28">
        <v>1</v>
      </c>
      <c r="F6" s="28" t="s">
        <v>888</v>
      </c>
      <c r="G6" s="26" t="s">
        <v>902</v>
      </c>
    </row>
    <row r="7" spans="1:7" x14ac:dyDescent="0.25">
      <c r="A7" s="28">
        <v>15800000</v>
      </c>
      <c r="B7" s="28">
        <v>5000</v>
      </c>
      <c r="C7" s="29" t="s">
        <v>900</v>
      </c>
      <c r="D7" s="28" t="s">
        <v>904</v>
      </c>
      <c r="E7" s="28">
        <v>1</v>
      </c>
      <c r="F7" s="28" t="s">
        <v>901</v>
      </c>
      <c r="G7" s="26" t="s">
        <v>902</v>
      </c>
    </row>
    <row r="8" spans="1:7" x14ac:dyDescent="0.25">
      <c r="A8" s="28">
        <v>15900000</v>
      </c>
      <c r="B8" s="28">
        <v>33600</v>
      </c>
      <c r="C8" s="29" t="s">
        <v>900</v>
      </c>
      <c r="D8" s="28" t="s">
        <v>904</v>
      </c>
      <c r="E8" s="28">
        <v>1</v>
      </c>
      <c r="F8" s="28" t="s">
        <v>901</v>
      </c>
      <c r="G8" s="26" t="s">
        <v>902</v>
      </c>
    </row>
    <row r="9" spans="1:7" x14ac:dyDescent="0.25">
      <c r="A9" s="28">
        <v>15900000</v>
      </c>
      <c r="B9" s="28">
        <v>25000</v>
      </c>
      <c r="C9" s="29" t="s">
        <v>905</v>
      </c>
      <c r="D9" s="28" t="s">
        <v>904</v>
      </c>
      <c r="E9" s="28">
        <v>1</v>
      </c>
      <c r="F9" s="28" t="s">
        <v>888</v>
      </c>
      <c r="G9" s="26" t="s">
        <v>902</v>
      </c>
    </row>
    <row r="10" spans="1:7" x14ac:dyDescent="0.25">
      <c r="A10" s="28">
        <v>18100000</v>
      </c>
      <c r="B10" s="28">
        <v>29000</v>
      </c>
      <c r="C10" s="29" t="s">
        <v>905</v>
      </c>
      <c r="D10" s="28" t="s">
        <v>904</v>
      </c>
      <c r="E10" s="28">
        <v>1</v>
      </c>
      <c r="F10" s="28" t="s">
        <v>888</v>
      </c>
      <c r="G10" s="26" t="s">
        <v>902</v>
      </c>
    </row>
    <row r="11" spans="1:7" x14ac:dyDescent="0.25">
      <c r="A11" s="28">
        <v>18200000</v>
      </c>
      <c r="B11" s="28">
        <v>225045</v>
      </c>
      <c r="C11" s="29" t="s">
        <v>907</v>
      </c>
      <c r="D11" s="28" t="s">
        <v>904</v>
      </c>
      <c r="E11" s="28">
        <v>1</v>
      </c>
      <c r="F11" s="28"/>
      <c r="G11" s="26" t="s">
        <v>902</v>
      </c>
    </row>
    <row r="12" spans="1:7" x14ac:dyDescent="0.25">
      <c r="A12" s="28">
        <v>18300000</v>
      </c>
      <c r="B12" s="28">
        <v>144890</v>
      </c>
      <c r="C12" s="29" t="s">
        <v>905</v>
      </c>
      <c r="D12" s="28" t="s">
        <v>904</v>
      </c>
      <c r="E12" s="28">
        <v>1</v>
      </c>
      <c r="F12" s="28" t="s">
        <v>888</v>
      </c>
      <c r="G12" s="26" t="s">
        <v>902</v>
      </c>
    </row>
    <row r="13" spans="1:7" x14ac:dyDescent="0.25">
      <c r="A13" s="28">
        <v>18400000</v>
      </c>
      <c r="B13" s="28">
        <v>63000</v>
      </c>
      <c r="C13" s="29" t="s">
        <v>905</v>
      </c>
      <c r="D13" s="28" t="s">
        <v>904</v>
      </c>
      <c r="E13" s="28">
        <v>1</v>
      </c>
      <c r="F13" s="28" t="s">
        <v>888</v>
      </c>
      <c r="G13" s="26" t="s">
        <v>902</v>
      </c>
    </row>
    <row r="14" spans="1:7" x14ac:dyDescent="0.25">
      <c r="A14" s="28">
        <v>18500000</v>
      </c>
      <c r="B14" s="28">
        <v>88955</v>
      </c>
      <c r="C14" s="29" t="s">
        <v>900</v>
      </c>
      <c r="D14" s="28" t="s">
        <v>904</v>
      </c>
      <c r="E14" s="28">
        <v>1</v>
      </c>
      <c r="F14" s="28" t="s">
        <v>901</v>
      </c>
      <c r="G14" s="26" t="s">
        <v>902</v>
      </c>
    </row>
    <row r="15" spans="1:7" x14ac:dyDescent="0.25">
      <c r="A15" s="28">
        <v>18800000</v>
      </c>
      <c r="B15" s="28">
        <v>117600</v>
      </c>
      <c r="C15" s="29" t="s">
        <v>905</v>
      </c>
      <c r="D15" s="28" t="s">
        <v>904</v>
      </c>
      <c r="E15" s="28">
        <v>1</v>
      </c>
      <c r="F15" s="28" t="s">
        <v>888</v>
      </c>
      <c r="G15" s="26" t="s">
        <v>902</v>
      </c>
    </row>
    <row r="16" spans="1:7" x14ac:dyDescent="0.25">
      <c r="A16" s="28">
        <v>18900000</v>
      </c>
      <c r="B16" s="28">
        <v>12000</v>
      </c>
      <c r="C16" s="29" t="s">
        <v>905</v>
      </c>
      <c r="D16" s="28" t="s">
        <v>904</v>
      </c>
      <c r="E16" s="28">
        <v>1</v>
      </c>
      <c r="F16" s="28" t="s">
        <v>888</v>
      </c>
      <c r="G16" s="26" t="s">
        <v>902</v>
      </c>
    </row>
    <row r="17" spans="1:7" x14ac:dyDescent="0.25">
      <c r="A17" s="28">
        <v>19600000</v>
      </c>
      <c r="B17" s="28">
        <v>15000</v>
      </c>
      <c r="C17" s="29" t="s">
        <v>905</v>
      </c>
      <c r="D17" s="28" t="s">
        <v>910</v>
      </c>
      <c r="E17" s="28">
        <v>1</v>
      </c>
      <c r="F17" s="28" t="s">
        <v>888</v>
      </c>
      <c r="G17" s="26" t="s">
        <v>902</v>
      </c>
    </row>
    <row r="18" spans="1:7" x14ac:dyDescent="0.25">
      <c r="A18" s="28">
        <v>22100000</v>
      </c>
      <c r="B18" s="28">
        <v>5345</v>
      </c>
      <c r="C18" s="29" t="s">
        <v>905</v>
      </c>
      <c r="D18" s="28" t="s">
        <v>904</v>
      </c>
      <c r="E18" s="28">
        <v>1</v>
      </c>
      <c r="F18" s="28" t="s">
        <v>888</v>
      </c>
      <c r="G18" s="26" t="s">
        <v>902</v>
      </c>
    </row>
    <row r="19" spans="1:7" x14ac:dyDescent="0.25">
      <c r="A19" s="28">
        <v>22200000</v>
      </c>
      <c r="B19" s="28">
        <v>2500</v>
      </c>
      <c r="C19" s="29" t="s">
        <v>900</v>
      </c>
      <c r="D19" s="28" t="s">
        <v>53</v>
      </c>
      <c r="E19" s="28">
        <v>1</v>
      </c>
      <c r="F19" s="28" t="s">
        <v>888</v>
      </c>
      <c r="G19" s="26" t="s">
        <v>902</v>
      </c>
    </row>
    <row r="20" spans="1:7" x14ac:dyDescent="0.25">
      <c r="A20" s="28">
        <v>22300000</v>
      </c>
      <c r="B20" s="28">
        <v>1000</v>
      </c>
      <c r="C20" s="29" t="s">
        <v>900</v>
      </c>
      <c r="D20" s="28" t="s">
        <v>904</v>
      </c>
      <c r="E20" s="28">
        <v>1</v>
      </c>
      <c r="F20" s="28" t="s">
        <v>901</v>
      </c>
      <c r="G20" s="26" t="s">
        <v>902</v>
      </c>
    </row>
    <row r="21" spans="1:7" x14ac:dyDescent="0.25">
      <c r="A21" s="28">
        <v>22400000</v>
      </c>
      <c r="B21" s="28">
        <v>137500</v>
      </c>
      <c r="C21" s="29" t="s">
        <v>905</v>
      </c>
      <c r="D21" s="28" t="s">
        <v>904</v>
      </c>
      <c r="E21" s="28">
        <v>1</v>
      </c>
      <c r="F21" s="28" t="s">
        <v>888</v>
      </c>
      <c r="G21" s="26" t="s">
        <v>902</v>
      </c>
    </row>
    <row r="22" spans="1:7" x14ac:dyDescent="0.25">
      <c r="A22" s="28">
        <v>22800000</v>
      </c>
      <c r="B22" s="28">
        <v>111405</v>
      </c>
      <c r="C22" s="29" t="s">
        <v>905</v>
      </c>
      <c r="D22" s="28" t="s">
        <v>904</v>
      </c>
      <c r="E22" s="28">
        <v>1</v>
      </c>
      <c r="F22" s="28" t="s">
        <v>888</v>
      </c>
      <c r="G22" s="26" t="s">
        <v>902</v>
      </c>
    </row>
    <row r="23" spans="1:7" x14ac:dyDescent="0.25">
      <c r="A23" s="28">
        <v>22900000</v>
      </c>
      <c r="B23" s="28">
        <v>21000</v>
      </c>
      <c r="C23" s="29" t="s">
        <v>905</v>
      </c>
      <c r="D23" s="28" t="s">
        <v>465</v>
      </c>
      <c r="E23" s="28">
        <v>1</v>
      </c>
      <c r="F23" s="28" t="s">
        <v>888</v>
      </c>
      <c r="G23" s="26" t="s">
        <v>902</v>
      </c>
    </row>
    <row r="24" spans="1:7" x14ac:dyDescent="0.25">
      <c r="A24" s="28">
        <v>24300000</v>
      </c>
      <c r="B24" s="28">
        <v>2000</v>
      </c>
      <c r="C24" s="29" t="s">
        <v>900</v>
      </c>
      <c r="D24" s="28" t="s">
        <v>908</v>
      </c>
      <c r="E24" s="28">
        <v>1</v>
      </c>
      <c r="F24" s="28" t="s">
        <v>888</v>
      </c>
      <c r="G24" s="26" t="s">
        <v>902</v>
      </c>
    </row>
    <row r="25" spans="1:7" x14ac:dyDescent="0.25">
      <c r="A25" s="28">
        <v>24900000</v>
      </c>
      <c r="B25" s="28">
        <v>4990</v>
      </c>
      <c r="C25" s="29" t="s">
        <v>900</v>
      </c>
      <c r="D25" s="28" t="s">
        <v>904</v>
      </c>
      <c r="E25" s="28">
        <v>1</v>
      </c>
      <c r="F25" s="28" t="s">
        <v>888</v>
      </c>
      <c r="G25" s="26" t="s">
        <v>902</v>
      </c>
    </row>
    <row r="26" spans="1:7" x14ac:dyDescent="0.25">
      <c r="A26" s="28">
        <v>30100000</v>
      </c>
      <c r="B26" s="28">
        <v>330000</v>
      </c>
      <c r="C26" s="29" t="s">
        <v>903</v>
      </c>
      <c r="D26" s="28" t="s">
        <v>904</v>
      </c>
      <c r="E26" s="28">
        <v>1</v>
      </c>
      <c r="F26" s="28"/>
      <c r="G26" s="26" t="s">
        <v>902</v>
      </c>
    </row>
    <row r="27" spans="1:7" x14ac:dyDescent="0.25">
      <c r="A27" s="28">
        <v>30100000</v>
      </c>
      <c r="B27" s="28">
        <v>370000</v>
      </c>
      <c r="C27" s="29" t="s">
        <v>907</v>
      </c>
      <c r="D27" s="28" t="s">
        <v>904</v>
      </c>
      <c r="E27" s="28">
        <v>1</v>
      </c>
      <c r="F27" s="28"/>
      <c r="G27" s="26" t="s">
        <v>902</v>
      </c>
    </row>
    <row r="28" spans="1:7" x14ac:dyDescent="0.25">
      <c r="A28" s="28">
        <v>30200000</v>
      </c>
      <c r="B28" s="28">
        <v>1425</v>
      </c>
      <c r="C28" s="29" t="s">
        <v>900</v>
      </c>
      <c r="D28" s="28" t="s">
        <v>909</v>
      </c>
      <c r="E28" s="28">
        <v>1</v>
      </c>
      <c r="F28" s="28" t="s">
        <v>901</v>
      </c>
      <c r="G28" s="26" t="s">
        <v>902</v>
      </c>
    </row>
    <row r="29" spans="1:7" x14ac:dyDescent="0.25">
      <c r="A29" s="28">
        <v>30200000</v>
      </c>
      <c r="B29" s="28">
        <v>74300</v>
      </c>
      <c r="C29" s="29" t="s">
        <v>907</v>
      </c>
      <c r="D29" s="28" t="s">
        <v>904</v>
      </c>
      <c r="E29" s="28">
        <v>1</v>
      </c>
      <c r="F29" s="28"/>
      <c r="G29" s="26" t="s">
        <v>902</v>
      </c>
    </row>
    <row r="30" spans="1:7" x14ac:dyDescent="0.25">
      <c r="A30" s="28">
        <v>30200000</v>
      </c>
      <c r="B30" s="28">
        <v>35500</v>
      </c>
      <c r="C30" s="29" t="s">
        <v>903</v>
      </c>
      <c r="D30" s="28" t="s">
        <v>904</v>
      </c>
      <c r="E30" s="28">
        <v>1</v>
      </c>
      <c r="F30" s="28"/>
      <c r="G30" s="26" t="s">
        <v>902</v>
      </c>
    </row>
    <row r="31" spans="1:7" x14ac:dyDescent="0.25">
      <c r="A31" s="28">
        <v>31100000</v>
      </c>
      <c r="B31" s="28">
        <v>103200</v>
      </c>
      <c r="C31" s="29" t="s">
        <v>907</v>
      </c>
      <c r="D31" s="28" t="s">
        <v>904</v>
      </c>
      <c r="E31" s="28">
        <v>1</v>
      </c>
      <c r="F31" s="28"/>
      <c r="G31" s="26" t="s">
        <v>902</v>
      </c>
    </row>
    <row r="32" spans="1:7" x14ac:dyDescent="0.25">
      <c r="A32" s="28">
        <v>31200000</v>
      </c>
      <c r="B32" s="28">
        <v>10000</v>
      </c>
      <c r="C32" s="29" t="s">
        <v>905</v>
      </c>
      <c r="D32" s="28" t="s">
        <v>904</v>
      </c>
      <c r="E32" s="28">
        <v>1</v>
      </c>
      <c r="F32" s="28" t="s">
        <v>888</v>
      </c>
      <c r="G32" s="26" t="s">
        <v>902</v>
      </c>
    </row>
    <row r="33" spans="1:7" x14ac:dyDescent="0.25">
      <c r="A33" s="28">
        <v>31300000</v>
      </c>
      <c r="B33" s="28">
        <v>5000</v>
      </c>
      <c r="C33" s="29" t="s">
        <v>905</v>
      </c>
      <c r="D33" s="28" t="s">
        <v>904</v>
      </c>
      <c r="E33" s="28">
        <v>1</v>
      </c>
      <c r="F33" s="28" t="s">
        <v>888</v>
      </c>
      <c r="G33" s="26" t="s">
        <v>902</v>
      </c>
    </row>
    <row r="34" spans="1:7" x14ac:dyDescent="0.25">
      <c r="A34" s="28">
        <v>31400000</v>
      </c>
      <c r="B34" s="28">
        <v>15000</v>
      </c>
      <c r="C34" s="29" t="s">
        <v>905</v>
      </c>
      <c r="D34" s="28" t="s">
        <v>904</v>
      </c>
      <c r="E34" s="28">
        <v>1</v>
      </c>
      <c r="F34" s="28" t="s">
        <v>888</v>
      </c>
      <c r="G34" s="26" t="s">
        <v>902</v>
      </c>
    </row>
    <row r="35" spans="1:7" x14ac:dyDescent="0.25">
      <c r="A35" s="28">
        <v>31500000</v>
      </c>
      <c r="B35" s="28">
        <v>20000</v>
      </c>
      <c r="C35" s="29" t="s">
        <v>905</v>
      </c>
      <c r="D35" s="28" t="s">
        <v>904</v>
      </c>
      <c r="E35" s="28">
        <v>1</v>
      </c>
      <c r="F35" s="28" t="s">
        <v>888</v>
      </c>
      <c r="G35" s="26" t="s">
        <v>902</v>
      </c>
    </row>
    <row r="36" spans="1:7" x14ac:dyDescent="0.25">
      <c r="A36" s="28">
        <v>31600000</v>
      </c>
      <c r="B36" s="28">
        <v>40000</v>
      </c>
      <c r="C36" s="29" t="s">
        <v>905</v>
      </c>
      <c r="D36" s="28" t="s">
        <v>904</v>
      </c>
      <c r="E36" s="28">
        <v>1</v>
      </c>
      <c r="F36" s="28" t="s">
        <v>888</v>
      </c>
      <c r="G36" s="26" t="s">
        <v>902</v>
      </c>
    </row>
    <row r="37" spans="1:7" x14ac:dyDescent="0.25">
      <c r="A37" s="28">
        <v>31700000</v>
      </c>
      <c r="B37" s="28">
        <v>5000</v>
      </c>
      <c r="C37" s="29" t="s">
        <v>905</v>
      </c>
      <c r="D37" s="28" t="s">
        <v>904</v>
      </c>
      <c r="E37" s="28">
        <v>1</v>
      </c>
      <c r="F37" s="28" t="s">
        <v>888</v>
      </c>
      <c r="G37" s="26" t="s">
        <v>902</v>
      </c>
    </row>
    <row r="38" spans="1:7" x14ac:dyDescent="0.25">
      <c r="A38" s="28">
        <v>32200000</v>
      </c>
      <c r="B38" s="28">
        <v>3200</v>
      </c>
      <c r="C38" s="29" t="s">
        <v>900</v>
      </c>
      <c r="D38" s="28" t="s">
        <v>904</v>
      </c>
      <c r="E38" s="28">
        <v>1</v>
      </c>
      <c r="F38" s="28" t="s">
        <v>888</v>
      </c>
      <c r="G38" s="26" t="s">
        <v>902</v>
      </c>
    </row>
    <row r="39" spans="1:7" x14ac:dyDescent="0.25">
      <c r="A39" s="28">
        <v>32300000</v>
      </c>
      <c r="B39" s="28">
        <v>139990</v>
      </c>
      <c r="C39" s="29" t="s">
        <v>905</v>
      </c>
      <c r="D39" s="28" t="s">
        <v>904</v>
      </c>
      <c r="E39" s="28">
        <v>1</v>
      </c>
      <c r="F39" s="28" t="s">
        <v>888</v>
      </c>
      <c r="G39" s="26" t="s">
        <v>902</v>
      </c>
    </row>
    <row r="40" spans="1:7" x14ac:dyDescent="0.25">
      <c r="A40" s="28">
        <v>32400000</v>
      </c>
      <c r="B40" s="28">
        <v>50000</v>
      </c>
      <c r="C40" s="29" t="s">
        <v>905</v>
      </c>
      <c r="D40" s="28" t="s">
        <v>904</v>
      </c>
      <c r="E40" s="28">
        <v>1</v>
      </c>
      <c r="F40" s="28" t="s">
        <v>888</v>
      </c>
      <c r="G40" s="26" t="s">
        <v>902</v>
      </c>
    </row>
    <row r="41" spans="1:7" x14ac:dyDescent="0.25">
      <c r="A41" s="28">
        <v>32500000</v>
      </c>
      <c r="B41" s="28">
        <v>4000</v>
      </c>
      <c r="C41" s="29" t="s">
        <v>905</v>
      </c>
      <c r="D41" s="28" t="s">
        <v>904</v>
      </c>
      <c r="E41" s="28">
        <v>1</v>
      </c>
      <c r="F41" s="28" t="s">
        <v>888</v>
      </c>
      <c r="G41" s="26" t="s">
        <v>902</v>
      </c>
    </row>
    <row r="42" spans="1:7" x14ac:dyDescent="0.25">
      <c r="A42" s="28">
        <v>33100000</v>
      </c>
      <c r="B42" s="28">
        <v>20000</v>
      </c>
      <c r="C42" s="29" t="s">
        <v>905</v>
      </c>
      <c r="D42" s="28" t="s">
        <v>904</v>
      </c>
      <c r="E42" s="28">
        <v>1</v>
      </c>
      <c r="F42" s="28" t="s">
        <v>888</v>
      </c>
      <c r="G42" s="26" t="s">
        <v>902</v>
      </c>
    </row>
    <row r="43" spans="1:7" x14ac:dyDescent="0.25">
      <c r="A43" s="28">
        <v>33600000</v>
      </c>
      <c r="B43" s="28">
        <v>45000</v>
      </c>
      <c r="C43" s="29" t="s">
        <v>905</v>
      </c>
      <c r="D43" s="28" t="s">
        <v>904</v>
      </c>
      <c r="E43" s="28">
        <v>1</v>
      </c>
      <c r="F43" s="28" t="s">
        <v>888</v>
      </c>
      <c r="G43" s="26" t="s">
        <v>902</v>
      </c>
    </row>
    <row r="44" spans="1:7" x14ac:dyDescent="0.25">
      <c r="A44" s="28">
        <v>33700000</v>
      </c>
      <c r="B44" s="28">
        <v>200</v>
      </c>
      <c r="C44" s="29" t="s">
        <v>900</v>
      </c>
      <c r="D44" s="28" t="s">
        <v>904</v>
      </c>
      <c r="E44" s="28">
        <v>1</v>
      </c>
      <c r="F44" s="28" t="s">
        <v>901</v>
      </c>
      <c r="G44" s="26" t="s">
        <v>902</v>
      </c>
    </row>
    <row r="45" spans="1:7" x14ac:dyDescent="0.25">
      <c r="A45" s="28">
        <v>33700000</v>
      </c>
      <c r="B45" s="28">
        <v>54000</v>
      </c>
      <c r="C45" s="29" t="s">
        <v>905</v>
      </c>
      <c r="D45" s="28" t="s">
        <v>904</v>
      </c>
      <c r="E45" s="28">
        <v>1</v>
      </c>
      <c r="F45" s="28" t="s">
        <v>888</v>
      </c>
      <c r="G45" s="26" t="s">
        <v>902</v>
      </c>
    </row>
    <row r="46" spans="1:7" x14ac:dyDescent="0.25">
      <c r="A46" s="28">
        <v>34300000</v>
      </c>
      <c r="B46" s="28">
        <v>91100</v>
      </c>
      <c r="C46" s="29" t="s">
        <v>903</v>
      </c>
      <c r="D46" s="28" t="s">
        <v>904</v>
      </c>
      <c r="E46" s="28">
        <v>1</v>
      </c>
      <c r="F46" s="28"/>
      <c r="G46" s="26" t="s">
        <v>902</v>
      </c>
    </row>
    <row r="47" spans="1:7" x14ac:dyDescent="0.25">
      <c r="A47" s="28">
        <v>34300000</v>
      </c>
      <c r="B47" s="28">
        <v>25000</v>
      </c>
      <c r="C47" s="29" t="s">
        <v>905</v>
      </c>
      <c r="D47" s="28" t="s">
        <v>904</v>
      </c>
      <c r="E47" s="28">
        <v>1</v>
      </c>
      <c r="F47" s="28" t="s">
        <v>888</v>
      </c>
      <c r="G47" s="26" t="s">
        <v>902</v>
      </c>
    </row>
    <row r="48" spans="1:7" x14ac:dyDescent="0.25">
      <c r="A48" s="28">
        <v>34400000</v>
      </c>
      <c r="B48" s="28">
        <v>7500</v>
      </c>
      <c r="C48" s="29" t="s">
        <v>905</v>
      </c>
      <c r="D48" s="28" t="s">
        <v>53</v>
      </c>
      <c r="E48" s="28">
        <v>1</v>
      </c>
      <c r="F48" s="28" t="s">
        <v>888</v>
      </c>
      <c r="G48" s="26" t="s">
        <v>902</v>
      </c>
    </row>
    <row r="49" spans="1:7" x14ac:dyDescent="0.25">
      <c r="A49" s="28">
        <v>34900000</v>
      </c>
      <c r="B49" s="28">
        <v>30000</v>
      </c>
      <c r="C49" s="29" t="s">
        <v>900</v>
      </c>
      <c r="D49" s="28" t="s">
        <v>53</v>
      </c>
      <c r="E49" s="28">
        <v>1</v>
      </c>
      <c r="F49" s="28" t="s">
        <v>912</v>
      </c>
      <c r="G49" s="26" t="s">
        <v>902</v>
      </c>
    </row>
    <row r="50" spans="1:7" x14ac:dyDescent="0.25">
      <c r="A50" s="28">
        <v>34900000</v>
      </c>
      <c r="B50" s="28">
        <v>60000</v>
      </c>
      <c r="C50" s="29" t="s">
        <v>905</v>
      </c>
      <c r="D50" s="28" t="s">
        <v>904</v>
      </c>
      <c r="E50" s="28">
        <v>1</v>
      </c>
      <c r="F50" s="28" t="s">
        <v>888</v>
      </c>
      <c r="G50" s="26" t="s">
        <v>902</v>
      </c>
    </row>
    <row r="51" spans="1:7" x14ac:dyDescent="0.25">
      <c r="A51" s="28">
        <v>35100000</v>
      </c>
      <c r="B51" s="28">
        <v>350000</v>
      </c>
      <c r="C51" s="29" t="s">
        <v>907</v>
      </c>
      <c r="D51" s="28" t="s">
        <v>904</v>
      </c>
      <c r="E51" s="28">
        <v>1</v>
      </c>
      <c r="F51" s="28"/>
      <c r="G51" s="26" t="s">
        <v>902</v>
      </c>
    </row>
    <row r="52" spans="1:7" x14ac:dyDescent="0.25">
      <c r="A52" s="28">
        <v>35100000</v>
      </c>
      <c r="B52" s="28">
        <v>153000</v>
      </c>
      <c r="C52" s="29" t="s">
        <v>900</v>
      </c>
      <c r="D52" s="28" t="s">
        <v>53</v>
      </c>
      <c r="E52" s="28">
        <v>1</v>
      </c>
      <c r="F52" s="28" t="s">
        <v>906</v>
      </c>
      <c r="G52" s="26" t="s">
        <v>902</v>
      </c>
    </row>
    <row r="53" spans="1:7" x14ac:dyDescent="0.25">
      <c r="A53" s="28">
        <v>35200000</v>
      </c>
      <c r="B53" s="28">
        <v>110000</v>
      </c>
      <c r="C53" s="29" t="s">
        <v>905</v>
      </c>
      <c r="D53" s="28" t="s">
        <v>904</v>
      </c>
      <c r="E53" s="28">
        <v>1</v>
      </c>
      <c r="F53" s="28" t="s">
        <v>888</v>
      </c>
      <c r="G53" s="26" t="s">
        <v>902</v>
      </c>
    </row>
    <row r="54" spans="1:7" x14ac:dyDescent="0.25">
      <c r="A54" s="28">
        <v>35800000</v>
      </c>
      <c r="B54" s="28">
        <v>5000</v>
      </c>
      <c r="C54" s="29" t="s">
        <v>905</v>
      </c>
      <c r="D54" s="28" t="s">
        <v>904</v>
      </c>
      <c r="E54" s="28">
        <v>1</v>
      </c>
      <c r="F54" s="28" t="s">
        <v>888</v>
      </c>
      <c r="G54" s="26" t="s">
        <v>902</v>
      </c>
    </row>
    <row r="55" spans="1:7" x14ac:dyDescent="0.25">
      <c r="A55" s="28">
        <v>37400000</v>
      </c>
      <c r="B55" s="28">
        <v>3000</v>
      </c>
      <c r="C55" s="29" t="s">
        <v>900</v>
      </c>
      <c r="D55" s="28" t="s">
        <v>908</v>
      </c>
      <c r="E55" s="28">
        <v>1</v>
      </c>
      <c r="F55" s="28" t="s">
        <v>888</v>
      </c>
      <c r="G55" s="26" t="s">
        <v>902</v>
      </c>
    </row>
    <row r="56" spans="1:7" x14ac:dyDescent="0.25">
      <c r="A56" s="28">
        <v>37500000</v>
      </c>
      <c r="B56" s="28">
        <v>4200</v>
      </c>
      <c r="C56" s="29" t="s">
        <v>900</v>
      </c>
      <c r="D56" s="28" t="s">
        <v>904</v>
      </c>
      <c r="E56" s="28">
        <v>1</v>
      </c>
      <c r="F56" s="28" t="s">
        <v>888</v>
      </c>
      <c r="G56" s="26" t="s">
        <v>902</v>
      </c>
    </row>
    <row r="57" spans="1:7" x14ac:dyDescent="0.25">
      <c r="A57" s="28">
        <v>38300000</v>
      </c>
      <c r="B57" s="28">
        <v>4900</v>
      </c>
      <c r="C57" s="29" t="s">
        <v>900</v>
      </c>
      <c r="D57" s="28" t="s">
        <v>904</v>
      </c>
      <c r="E57" s="28">
        <v>1</v>
      </c>
      <c r="F57" s="28" t="s">
        <v>888</v>
      </c>
      <c r="G57" s="26" t="s">
        <v>902</v>
      </c>
    </row>
    <row r="58" spans="1:7" x14ac:dyDescent="0.25">
      <c r="A58" s="28">
        <v>38400000</v>
      </c>
      <c r="B58" s="28">
        <v>10000</v>
      </c>
      <c r="C58" s="29" t="s">
        <v>905</v>
      </c>
      <c r="D58" s="28" t="s">
        <v>904</v>
      </c>
      <c r="E58" s="28">
        <v>1</v>
      </c>
      <c r="F58" s="28" t="s">
        <v>888</v>
      </c>
      <c r="G58" s="26" t="s">
        <v>902</v>
      </c>
    </row>
    <row r="59" spans="1:7" x14ac:dyDescent="0.25">
      <c r="A59" s="28">
        <v>38500000</v>
      </c>
      <c r="B59" s="28">
        <v>1000</v>
      </c>
      <c r="C59" s="29" t="s">
        <v>907</v>
      </c>
      <c r="D59" s="28" t="s">
        <v>904</v>
      </c>
      <c r="E59" s="28">
        <v>1</v>
      </c>
      <c r="F59" s="28"/>
      <c r="G59" s="26" t="s">
        <v>902</v>
      </c>
    </row>
    <row r="60" spans="1:7" x14ac:dyDescent="0.25">
      <c r="A60" s="28">
        <v>38600000</v>
      </c>
      <c r="B60" s="28">
        <v>10000</v>
      </c>
      <c r="C60" s="29" t="s">
        <v>905</v>
      </c>
      <c r="D60" s="28" t="s">
        <v>904</v>
      </c>
      <c r="E60" s="28">
        <v>1</v>
      </c>
      <c r="F60" s="28" t="s">
        <v>888</v>
      </c>
      <c r="G60" s="26" t="s">
        <v>902</v>
      </c>
    </row>
    <row r="61" spans="1:7" x14ac:dyDescent="0.25">
      <c r="A61" s="28">
        <v>38800000</v>
      </c>
      <c r="B61" s="28">
        <v>4000</v>
      </c>
      <c r="C61" s="29" t="s">
        <v>900</v>
      </c>
      <c r="D61" s="28" t="s">
        <v>904</v>
      </c>
      <c r="E61" s="28">
        <v>1</v>
      </c>
      <c r="F61" s="28" t="s">
        <v>888</v>
      </c>
      <c r="G61" s="26" t="s">
        <v>902</v>
      </c>
    </row>
    <row r="62" spans="1:7" x14ac:dyDescent="0.25">
      <c r="A62" s="28">
        <v>39100000</v>
      </c>
      <c r="B62" s="28">
        <v>45460</v>
      </c>
      <c r="C62" s="29" t="s">
        <v>907</v>
      </c>
      <c r="D62" s="28" t="s">
        <v>904</v>
      </c>
      <c r="E62" s="28">
        <v>1</v>
      </c>
      <c r="F62" s="28"/>
      <c r="G62" s="26" t="s">
        <v>902</v>
      </c>
    </row>
    <row r="63" spans="1:7" x14ac:dyDescent="0.25">
      <c r="A63" s="28">
        <v>39200000</v>
      </c>
      <c r="B63" s="28">
        <v>50000</v>
      </c>
      <c r="C63" s="29" t="s">
        <v>905</v>
      </c>
      <c r="D63" s="28" t="s">
        <v>904</v>
      </c>
      <c r="E63" s="28">
        <v>1</v>
      </c>
      <c r="F63" s="28" t="s">
        <v>888</v>
      </c>
      <c r="G63" s="26" t="s">
        <v>902</v>
      </c>
    </row>
    <row r="64" spans="1:7" x14ac:dyDescent="0.25">
      <c r="A64" s="28">
        <v>39200000</v>
      </c>
      <c r="B64" s="28">
        <v>5000</v>
      </c>
      <c r="C64" s="29" t="s">
        <v>900</v>
      </c>
      <c r="D64" s="28" t="s">
        <v>904</v>
      </c>
      <c r="E64" s="28">
        <v>1</v>
      </c>
      <c r="F64" s="28" t="s">
        <v>901</v>
      </c>
      <c r="G64" s="26" t="s">
        <v>902</v>
      </c>
    </row>
    <row r="65" spans="1:7" x14ac:dyDescent="0.25">
      <c r="A65" s="28">
        <v>39500000</v>
      </c>
      <c r="B65" s="28">
        <v>30000</v>
      </c>
      <c r="C65" s="29" t="s">
        <v>905</v>
      </c>
      <c r="D65" s="28" t="s">
        <v>904</v>
      </c>
      <c r="E65" s="28">
        <v>1</v>
      </c>
      <c r="F65" s="28" t="s">
        <v>888</v>
      </c>
      <c r="G65" s="26" t="s">
        <v>902</v>
      </c>
    </row>
    <row r="66" spans="1:7" x14ac:dyDescent="0.25">
      <c r="A66" s="28">
        <v>39700000</v>
      </c>
      <c r="B66" s="28">
        <v>15000</v>
      </c>
      <c r="C66" s="29" t="s">
        <v>905</v>
      </c>
      <c r="D66" s="28" t="s">
        <v>904</v>
      </c>
      <c r="E66" s="28">
        <v>1</v>
      </c>
      <c r="F66" s="28" t="s">
        <v>888</v>
      </c>
      <c r="G66" s="26" t="s">
        <v>902</v>
      </c>
    </row>
    <row r="67" spans="1:7" x14ac:dyDescent="0.25">
      <c r="A67" s="28">
        <v>39800000</v>
      </c>
      <c r="B67" s="28">
        <v>30000</v>
      </c>
      <c r="C67" s="29" t="s">
        <v>905</v>
      </c>
      <c r="D67" s="28" t="s">
        <v>904</v>
      </c>
      <c r="E67" s="28">
        <v>1</v>
      </c>
      <c r="F67" s="28" t="s">
        <v>888</v>
      </c>
      <c r="G67" s="26" t="s">
        <v>902</v>
      </c>
    </row>
    <row r="68" spans="1:7" x14ac:dyDescent="0.25">
      <c r="A68" s="28">
        <v>41100000</v>
      </c>
      <c r="B68" s="28">
        <v>168000</v>
      </c>
      <c r="C68" s="29" t="s">
        <v>905</v>
      </c>
      <c r="D68" s="28" t="s">
        <v>904</v>
      </c>
      <c r="E68" s="28">
        <v>1</v>
      </c>
      <c r="F68" s="28" t="s">
        <v>888</v>
      </c>
      <c r="G68" s="26" t="s">
        <v>902</v>
      </c>
    </row>
    <row r="69" spans="1:7" x14ac:dyDescent="0.25">
      <c r="A69" s="28">
        <v>42100000</v>
      </c>
      <c r="B69" s="28">
        <v>31000</v>
      </c>
      <c r="C69" s="29" t="s">
        <v>905</v>
      </c>
      <c r="D69" s="28" t="s">
        <v>904</v>
      </c>
      <c r="E69" s="28">
        <v>1</v>
      </c>
      <c r="F69" s="28" t="s">
        <v>888</v>
      </c>
      <c r="G69" s="26" t="s">
        <v>902</v>
      </c>
    </row>
    <row r="70" spans="1:7" x14ac:dyDescent="0.25">
      <c r="A70" s="28">
        <v>42300000</v>
      </c>
      <c r="B70" s="28">
        <v>2000</v>
      </c>
      <c r="C70" s="29" t="s">
        <v>900</v>
      </c>
      <c r="D70" s="28" t="s">
        <v>465</v>
      </c>
      <c r="E70" s="28">
        <v>1</v>
      </c>
      <c r="F70" s="28" t="s">
        <v>888</v>
      </c>
      <c r="G70" s="26" t="s">
        <v>902</v>
      </c>
    </row>
    <row r="71" spans="1:7" x14ac:dyDescent="0.25">
      <c r="A71" s="28">
        <v>42500000</v>
      </c>
      <c r="B71" s="28">
        <v>50000</v>
      </c>
      <c r="C71" s="29" t="s">
        <v>905</v>
      </c>
      <c r="D71" s="28" t="s">
        <v>904</v>
      </c>
      <c r="E71" s="28">
        <v>1</v>
      </c>
      <c r="F71" s="28" t="s">
        <v>888</v>
      </c>
      <c r="G71" s="26" t="s">
        <v>902</v>
      </c>
    </row>
    <row r="72" spans="1:7" x14ac:dyDescent="0.25">
      <c r="A72" s="28">
        <v>42900000</v>
      </c>
      <c r="B72" s="28">
        <v>5000</v>
      </c>
      <c r="C72" s="29" t="s">
        <v>905</v>
      </c>
      <c r="D72" s="28" t="s">
        <v>904</v>
      </c>
      <c r="E72" s="28">
        <v>1</v>
      </c>
      <c r="F72" s="28" t="s">
        <v>888</v>
      </c>
      <c r="G72" s="26" t="s">
        <v>902</v>
      </c>
    </row>
    <row r="73" spans="1:7" x14ac:dyDescent="0.25">
      <c r="A73" s="28">
        <v>43300000</v>
      </c>
      <c r="B73" s="28">
        <v>2000</v>
      </c>
      <c r="C73" s="29" t="s">
        <v>900</v>
      </c>
      <c r="D73" s="28" t="s">
        <v>465</v>
      </c>
      <c r="E73" s="28">
        <v>1</v>
      </c>
      <c r="F73" s="28" t="s">
        <v>888</v>
      </c>
      <c r="G73" s="26" t="s">
        <v>902</v>
      </c>
    </row>
    <row r="74" spans="1:7" x14ac:dyDescent="0.25">
      <c r="A74" s="28">
        <v>44100000</v>
      </c>
      <c r="B74" s="28">
        <v>12850</v>
      </c>
      <c r="C74" s="29" t="s">
        <v>905</v>
      </c>
      <c r="D74" s="28" t="s">
        <v>904</v>
      </c>
      <c r="E74" s="28">
        <v>1</v>
      </c>
      <c r="F74" s="28" t="s">
        <v>888</v>
      </c>
      <c r="G74" s="26" t="s">
        <v>902</v>
      </c>
    </row>
    <row r="75" spans="1:7" x14ac:dyDescent="0.25">
      <c r="A75" s="28">
        <v>44200000</v>
      </c>
      <c r="B75" s="28">
        <v>50000</v>
      </c>
      <c r="C75" s="29" t="s">
        <v>905</v>
      </c>
      <c r="D75" s="28" t="s">
        <v>904</v>
      </c>
      <c r="E75" s="28">
        <v>1</v>
      </c>
      <c r="F75" s="28" t="s">
        <v>888</v>
      </c>
      <c r="G75" s="26" t="s">
        <v>902</v>
      </c>
    </row>
    <row r="76" spans="1:7" x14ac:dyDescent="0.25">
      <c r="A76" s="28">
        <v>44300000</v>
      </c>
      <c r="B76" s="28">
        <v>15000</v>
      </c>
      <c r="C76" s="29" t="s">
        <v>905</v>
      </c>
      <c r="D76" s="28" t="s">
        <v>904</v>
      </c>
      <c r="E76" s="28">
        <v>1</v>
      </c>
      <c r="F76" s="28" t="s">
        <v>888</v>
      </c>
      <c r="G76" s="26" t="s">
        <v>902</v>
      </c>
    </row>
    <row r="77" spans="1:7" x14ac:dyDescent="0.25">
      <c r="A77" s="28">
        <v>44400000</v>
      </c>
      <c r="B77" s="28">
        <v>10000</v>
      </c>
      <c r="C77" s="29" t="s">
        <v>905</v>
      </c>
      <c r="D77" s="28" t="s">
        <v>904</v>
      </c>
      <c r="E77" s="28">
        <v>1</v>
      </c>
      <c r="F77" s="28" t="s">
        <v>888</v>
      </c>
      <c r="G77" s="26" t="s">
        <v>902</v>
      </c>
    </row>
    <row r="78" spans="1:7" x14ac:dyDescent="0.25">
      <c r="A78" s="28">
        <v>44500000</v>
      </c>
      <c r="B78" s="28">
        <v>15000</v>
      </c>
      <c r="C78" s="29" t="s">
        <v>905</v>
      </c>
      <c r="D78" s="28" t="s">
        <v>904</v>
      </c>
      <c r="E78" s="28">
        <v>1</v>
      </c>
      <c r="F78" s="28" t="s">
        <v>888</v>
      </c>
      <c r="G78" s="26" t="s">
        <v>902</v>
      </c>
    </row>
    <row r="79" spans="1:7" x14ac:dyDescent="0.25">
      <c r="A79" s="28">
        <v>44600000</v>
      </c>
      <c r="B79" s="28">
        <v>15000</v>
      </c>
      <c r="C79" s="29" t="s">
        <v>905</v>
      </c>
      <c r="D79" s="28" t="s">
        <v>904</v>
      </c>
      <c r="E79" s="28">
        <v>1</v>
      </c>
      <c r="F79" s="28" t="s">
        <v>888</v>
      </c>
      <c r="G79" s="26" t="s">
        <v>902</v>
      </c>
    </row>
    <row r="80" spans="1:7" x14ac:dyDescent="0.25">
      <c r="A80" s="28">
        <v>45100000</v>
      </c>
      <c r="B80" s="28">
        <v>23100</v>
      </c>
      <c r="C80" s="29" t="s">
        <v>905</v>
      </c>
      <c r="D80" s="28" t="s">
        <v>904</v>
      </c>
      <c r="E80" s="28">
        <v>1</v>
      </c>
      <c r="F80" s="28" t="s">
        <v>888</v>
      </c>
      <c r="G80" s="26" t="s">
        <v>902</v>
      </c>
    </row>
    <row r="81" spans="1:7" x14ac:dyDescent="0.25">
      <c r="A81" s="28">
        <v>45200000</v>
      </c>
      <c r="B81" s="28">
        <v>69000</v>
      </c>
      <c r="C81" s="29" t="s">
        <v>907</v>
      </c>
      <c r="D81" s="28" t="s">
        <v>904</v>
      </c>
      <c r="E81" s="28">
        <v>3</v>
      </c>
      <c r="F81" s="28"/>
      <c r="G81" s="26" t="s">
        <v>902</v>
      </c>
    </row>
    <row r="82" spans="1:7" x14ac:dyDescent="0.25">
      <c r="A82" s="28">
        <v>45200000</v>
      </c>
      <c r="B82" s="28">
        <v>14326</v>
      </c>
      <c r="C82" s="29" t="s">
        <v>900</v>
      </c>
      <c r="D82" s="28" t="s">
        <v>53</v>
      </c>
      <c r="E82" s="28">
        <v>1</v>
      </c>
      <c r="F82" s="28" t="s">
        <v>906</v>
      </c>
      <c r="G82" s="26" t="s">
        <v>902</v>
      </c>
    </row>
    <row r="83" spans="1:7" x14ac:dyDescent="0.25">
      <c r="A83" s="28">
        <v>45200000</v>
      </c>
      <c r="B83" s="28">
        <v>1242964</v>
      </c>
      <c r="C83" s="29" t="s">
        <v>907</v>
      </c>
      <c r="D83" s="28" t="s">
        <v>904</v>
      </c>
      <c r="E83" s="28">
        <v>1</v>
      </c>
      <c r="F83" s="28"/>
      <c r="G83" s="26" t="s">
        <v>902</v>
      </c>
    </row>
    <row r="84" spans="1:7" x14ac:dyDescent="0.25">
      <c r="A84" s="28">
        <v>45300000</v>
      </c>
      <c r="B84" s="28">
        <v>341900</v>
      </c>
      <c r="C84" s="29" t="s">
        <v>907</v>
      </c>
      <c r="D84" s="28" t="s">
        <v>904</v>
      </c>
      <c r="E84" s="28">
        <v>1</v>
      </c>
      <c r="F84" s="28"/>
      <c r="G84" s="26" t="s">
        <v>902</v>
      </c>
    </row>
    <row r="85" spans="1:7" x14ac:dyDescent="0.25">
      <c r="A85" s="28">
        <v>45400000</v>
      </c>
      <c r="B85" s="28">
        <v>102200</v>
      </c>
      <c r="C85" s="29" t="s">
        <v>907</v>
      </c>
      <c r="D85" s="28" t="s">
        <v>53</v>
      </c>
      <c r="E85" s="28">
        <v>2</v>
      </c>
      <c r="F85" s="28"/>
      <c r="G85" s="26" t="s">
        <v>902</v>
      </c>
    </row>
    <row r="86" spans="1:7" x14ac:dyDescent="0.25">
      <c r="A86" s="28">
        <v>45400000</v>
      </c>
      <c r="B86" s="28">
        <v>2158232</v>
      </c>
      <c r="C86" s="29" t="s">
        <v>907</v>
      </c>
      <c r="D86" s="28" t="s">
        <v>904</v>
      </c>
      <c r="E86" s="28">
        <v>1</v>
      </c>
      <c r="F86" s="28"/>
      <c r="G86" s="26" t="s">
        <v>902</v>
      </c>
    </row>
    <row r="87" spans="1:7" x14ac:dyDescent="0.25">
      <c r="A87" s="28">
        <v>45500000</v>
      </c>
      <c r="B87" s="28">
        <v>4000</v>
      </c>
      <c r="C87" s="29" t="s">
        <v>900</v>
      </c>
      <c r="D87" s="28" t="s">
        <v>904</v>
      </c>
      <c r="E87" s="28">
        <v>1</v>
      </c>
      <c r="F87" s="28" t="s">
        <v>888</v>
      </c>
      <c r="G87" s="26" t="s">
        <v>902</v>
      </c>
    </row>
    <row r="88" spans="1:7" x14ac:dyDescent="0.25">
      <c r="A88" s="28">
        <v>48200000</v>
      </c>
      <c r="B88" s="28">
        <v>35000</v>
      </c>
      <c r="C88" s="29" t="s">
        <v>905</v>
      </c>
      <c r="D88" s="28" t="s">
        <v>904</v>
      </c>
      <c r="E88" s="28">
        <v>1</v>
      </c>
      <c r="F88" s="28" t="s">
        <v>888</v>
      </c>
      <c r="G88" s="26" t="s">
        <v>902</v>
      </c>
    </row>
    <row r="89" spans="1:7" x14ac:dyDescent="0.25">
      <c r="A89" s="28">
        <v>48300000</v>
      </c>
      <c r="B89" s="28">
        <v>3970</v>
      </c>
      <c r="C89" s="29" t="s">
        <v>900</v>
      </c>
      <c r="D89" s="28" t="s">
        <v>909</v>
      </c>
      <c r="E89" s="28">
        <v>1</v>
      </c>
      <c r="F89" s="28" t="s">
        <v>888</v>
      </c>
      <c r="G89" s="26" t="s">
        <v>902</v>
      </c>
    </row>
    <row r="90" spans="1:7" x14ac:dyDescent="0.25">
      <c r="A90" s="28">
        <v>48400000</v>
      </c>
      <c r="B90" s="28">
        <v>13150</v>
      </c>
      <c r="C90" s="29" t="s">
        <v>900</v>
      </c>
      <c r="D90" s="28" t="s">
        <v>909</v>
      </c>
      <c r="E90" s="28">
        <v>1</v>
      </c>
      <c r="F90" s="28" t="s">
        <v>912</v>
      </c>
      <c r="G90" s="26" t="s">
        <v>902</v>
      </c>
    </row>
    <row r="91" spans="1:7" x14ac:dyDescent="0.25">
      <c r="A91" s="28">
        <v>48400000</v>
      </c>
      <c r="B91" s="28">
        <v>2000</v>
      </c>
      <c r="C91" s="29" t="s">
        <v>900</v>
      </c>
      <c r="D91" s="28" t="s">
        <v>465</v>
      </c>
      <c r="E91" s="28">
        <v>1</v>
      </c>
      <c r="F91" s="28" t="s">
        <v>888</v>
      </c>
      <c r="G91" s="26" t="s">
        <v>902</v>
      </c>
    </row>
    <row r="92" spans="1:7" x14ac:dyDescent="0.25">
      <c r="A92" s="28">
        <v>48600000</v>
      </c>
      <c r="B92" s="28">
        <v>165000</v>
      </c>
      <c r="C92" s="29" t="s">
        <v>900</v>
      </c>
      <c r="D92" s="28" t="s">
        <v>904</v>
      </c>
      <c r="E92" s="28">
        <v>1</v>
      </c>
      <c r="F92" s="28" t="s">
        <v>916</v>
      </c>
      <c r="G92" s="26" t="s">
        <v>902</v>
      </c>
    </row>
    <row r="93" spans="1:7" x14ac:dyDescent="0.25">
      <c r="A93" s="28">
        <v>48600000</v>
      </c>
      <c r="B93" s="28">
        <v>19010</v>
      </c>
      <c r="C93" s="29" t="s">
        <v>900</v>
      </c>
      <c r="D93" s="28" t="s">
        <v>53</v>
      </c>
      <c r="E93" s="28">
        <v>1</v>
      </c>
      <c r="F93" s="28" t="s">
        <v>913</v>
      </c>
      <c r="G93" s="26" t="s">
        <v>902</v>
      </c>
    </row>
    <row r="94" spans="1:7" x14ac:dyDescent="0.25">
      <c r="A94" s="28">
        <v>48600000</v>
      </c>
      <c r="B94" s="28">
        <v>125000</v>
      </c>
      <c r="C94" s="29" t="s">
        <v>900</v>
      </c>
      <c r="D94" s="28" t="s">
        <v>53</v>
      </c>
      <c r="E94" s="28">
        <v>1</v>
      </c>
      <c r="F94" s="28" t="s">
        <v>912</v>
      </c>
      <c r="G94" s="26" t="s">
        <v>902</v>
      </c>
    </row>
    <row r="95" spans="1:7" x14ac:dyDescent="0.25">
      <c r="A95" s="28">
        <v>48700000</v>
      </c>
      <c r="B95" s="28">
        <v>50000</v>
      </c>
      <c r="C95" s="29" t="s">
        <v>905</v>
      </c>
      <c r="D95" s="28" t="s">
        <v>910</v>
      </c>
      <c r="E95" s="28">
        <v>1</v>
      </c>
      <c r="F95" s="28" t="s">
        <v>888</v>
      </c>
      <c r="G95" s="26" t="s">
        <v>902</v>
      </c>
    </row>
    <row r="96" spans="1:7" x14ac:dyDescent="0.25">
      <c r="A96" s="28">
        <v>48800000</v>
      </c>
      <c r="B96" s="28">
        <v>3890</v>
      </c>
      <c r="C96" s="29" t="s">
        <v>905</v>
      </c>
      <c r="D96" s="28" t="s">
        <v>53</v>
      </c>
      <c r="E96" s="28">
        <v>1</v>
      </c>
      <c r="F96" s="28" t="s">
        <v>888</v>
      </c>
      <c r="G96" s="26" t="s">
        <v>902</v>
      </c>
    </row>
    <row r="97" spans="1:7" x14ac:dyDescent="0.25">
      <c r="A97" s="28">
        <v>50100000</v>
      </c>
      <c r="B97" s="28">
        <v>810000</v>
      </c>
      <c r="C97" s="29" t="s">
        <v>907</v>
      </c>
      <c r="D97" s="28" t="s">
        <v>904</v>
      </c>
      <c r="E97" s="28">
        <v>1</v>
      </c>
      <c r="F97" s="28"/>
      <c r="G97" s="26" t="s">
        <v>902</v>
      </c>
    </row>
    <row r="98" spans="1:7" x14ac:dyDescent="0.25">
      <c r="A98" s="28">
        <v>50100000</v>
      </c>
      <c r="B98" s="28">
        <v>15000</v>
      </c>
      <c r="C98" s="29" t="s">
        <v>900</v>
      </c>
      <c r="D98" s="28" t="s">
        <v>53</v>
      </c>
      <c r="E98" s="28">
        <v>1</v>
      </c>
      <c r="F98" s="28" t="s">
        <v>906</v>
      </c>
      <c r="G98" s="26" t="s">
        <v>902</v>
      </c>
    </row>
    <row r="99" spans="1:7" x14ac:dyDescent="0.25">
      <c r="A99" s="28">
        <v>50100000</v>
      </c>
      <c r="B99" s="28">
        <v>526000</v>
      </c>
      <c r="C99" s="29" t="s">
        <v>900</v>
      </c>
      <c r="D99" s="28" t="s">
        <v>904</v>
      </c>
      <c r="E99" s="28">
        <v>1</v>
      </c>
      <c r="F99" s="28" t="s">
        <v>917</v>
      </c>
      <c r="G99" s="26" t="s">
        <v>902</v>
      </c>
    </row>
    <row r="100" spans="1:7" x14ac:dyDescent="0.25">
      <c r="A100" s="28">
        <v>50200000</v>
      </c>
      <c r="B100" s="28">
        <v>2000</v>
      </c>
      <c r="C100" s="29" t="s">
        <v>900</v>
      </c>
      <c r="D100" s="28" t="s">
        <v>908</v>
      </c>
      <c r="E100" s="28">
        <v>1</v>
      </c>
      <c r="F100" s="28" t="s">
        <v>888</v>
      </c>
      <c r="G100" s="26" t="s">
        <v>902</v>
      </c>
    </row>
    <row r="101" spans="1:7" x14ac:dyDescent="0.25">
      <c r="A101" s="28">
        <v>50300000</v>
      </c>
      <c r="B101" s="28">
        <v>305800</v>
      </c>
      <c r="C101" s="29" t="s">
        <v>907</v>
      </c>
      <c r="D101" s="28" t="s">
        <v>904</v>
      </c>
      <c r="E101" s="28">
        <v>1</v>
      </c>
      <c r="F101" s="28"/>
      <c r="G101" s="26" t="s">
        <v>902</v>
      </c>
    </row>
    <row r="102" spans="1:7" x14ac:dyDescent="0.25">
      <c r="A102" s="28">
        <v>50400000</v>
      </c>
      <c r="B102" s="28">
        <v>4010</v>
      </c>
      <c r="C102" s="29" t="s">
        <v>900</v>
      </c>
      <c r="D102" s="28" t="s">
        <v>904</v>
      </c>
      <c r="E102" s="28">
        <v>1</v>
      </c>
      <c r="F102" s="28" t="s">
        <v>913</v>
      </c>
      <c r="G102" s="26" t="s">
        <v>902</v>
      </c>
    </row>
    <row r="103" spans="1:7" x14ac:dyDescent="0.25">
      <c r="A103" s="28">
        <v>50500000</v>
      </c>
      <c r="B103" s="28">
        <v>125000</v>
      </c>
      <c r="C103" s="29" t="s">
        <v>907</v>
      </c>
      <c r="D103" s="28" t="s">
        <v>904</v>
      </c>
      <c r="E103" s="28">
        <v>1</v>
      </c>
      <c r="F103" s="28"/>
      <c r="G103" s="26" t="s">
        <v>902</v>
      </c>
    </row>
    <row r="104" spans="1:7" x14ac:dyDescent="0.25">
      <c r="A104" s="28">
        <v>50600000</v>
      </c>
      <c r="B104" s="28">
        <v>5000</v>
      </c>
      <c r="C104" s="29" t="s">
        <v>905</v>
      </c>
      <c r="D104" s="28" t="s">
        <v>904</v>
      </c>
      <c r="E104" s="28">
        <v>1</v>
      </c>
      <c r="F104" s="28" t="s">
        <v>888</v>
      </c>
      <c r="G104" s="26" t="s">
        <v>902</v>
      </c>
    </row>
    <row r="105" spans="1:7" x14ac:dyDescent="0.25">
      <c r="A105" s="28">
        <v>50600000</v>
      </c>
      <c r="B105" s="28">
        <v>2000000</v>
      </c>
      <c r="C105" s="29" t="s">
        <v>900</v>
      </c>
      <c r="D105" s="28" t="s">
        <v>904</v>
      </c>
      <c r="E105" s="28">
        <v>4</v>
      </c>
      <c r="F105" s="28" t="s">
        <v>911</v>
      </c>
      <c r="G105" s="26" t="s">
        <v>902</v>
      </c>
    </row>
    <row r="106" spans="1:7" x14ac:dyDescent="0.25">
      <c r="A106" s="28">
        <v>50700000</v>
      </c>
      <c r="B106" s="28">
        <v>100000</v>
      </c>
      <c r="C106" s="29" t="s">
        <v>905</v>
      </c>
      <c r="D106" s="28" t="s">
        <v>904</v>
      </c>
      <c r="E106" s="28">
        <v>1</v>
      </c>
      <c r="F106" s="28" t="s">
        <v>888</v>
      </c>
      <c r="G106" s="26" t="s">
        <v>902</v>
      </c>
    </row>
    <row r="107" spans="1:7" x14ac:dyDescent="0.25">
      <c r="A107" s="28">
        <v>50800000</v>
      </c>
      <c r="B107" s="28">
        <v>70000</v>
      </c>
      <c r="C107" s="29" t="s">
        <v>905</v>
      </c>
      <c r="D107" s="28" t="s">
        <v>465</v>
      </c>
      <c r="E107" s="28">
        <v>1</v>
      </c>
      <c r="F107" s="28" t="s">
        <v>888</v>
      </c>
      <c r="G107" s="26" t="s">
        <v>902</v>
      </c>
    </row>
    <row r="108" spans="1:7" x14ac:dyDescent="0.25">
      <c r="A108" s="28">
        <v>51100000</v>
      </c>
      <c r="B108" s="28">
        <v>5000</v>
      </c>
      <c r="C108" s="29" t="s">
        <v>905</v>
      </c>
      <c r="D108" s="28" t="s">
        <v>904</v>
      </c>
      <c r="E108" s="28">
        <v>1</v>
      </c>
      <c r="F108" s="28" t="s">
        <v>888</v>
      </c>
      <c r="G108" s="26" t="s">
        <v>902</v>
      </c>
    </row>
    <row r="109" spans="1:7" x14ac:dyDescent="0.25">
      <c r="A109" s="28">
        <v>55100000</v>
      </c>
      <c r="B109" s="28">
        <v>145000</v>
      </c>
      <c r="C109" s="29" t="s">
        <v>900</v>
      </c>
      <c r="D109" s="28" t="s">
        <v>904</v>
      </c>
      <c r="E109" s="28">
        <v>1</v>
      </c>
      <c r="F109" s="28" t="s">
        <v>901</v>
      </c>
      <c r="G109" s="26" t="s">
        <v>902</v>
      </c>
    </row>
    <row r="110" spans="1:7" x14ac:dyDescent="0.25">
      <c r="A110" s="28">
        <v>55300000</v>
      </c>
      <c r="B110" s="28">
        <v>141000</v>
      </c>
      <c r="C110" s="29" t="s">
        <v>900</v>
      </c>
      <c r="D110" s="28" t="s">
        <v>904</v>
      </c>
      <c r="E110" s="28">
        <v>1</v>
      </c>
      <c r="F110" s="28" t="s">
        <v>901</v>
      </c>
      <c r="G110" s="26" t="s">
        <v>902</v>
      </c>
    </row>
    <row r="111" spans="1:7" x14ac:dyDescent="0.25">
      <c r="A111" s="28">
        <v>55500000</v>
      </c>
      <c r="B111" s="28">
        <v>40000</v>
      </c>
      <c r="C111" s="29" t="s">
        <v>900</v>
      </c>
      <c r="D111" s="28" t="s">
        <v>904</v>
      </c>
      <c r="E111" s="28">
        <v>1</v>
      </c>
      <c r="F111" s="28" t="s">
        <v>901</v>
      </c>
      <c r="G111" s="26" t="s">
        <v>902</v>
      </c>
    </row>
    <row r="112" spans="1:7" x14ac:dyDescent="0.25">
      <c r="A112" s="28">
        <v>60100000</v>
      </c>
      <c r="B112" s="28">
        <v>1830</v>
      </c>
      <c r="C112" s="29" t="s">
        <v>900</v>
      </c>
      <c r="D112" s="28" t="s">
        <v>904</v>
      </c>
      <c r="E112" s="28">
        <v>1</v>
      </c>
      <c r="F112" s="28" t="s">
        <v>888</v>
      </c>
      <c r="G112" s="26" t="s">
        <v>902</v>
      </c>
    </row>
    <row r="113" spans="1:7" x14ac:dyDescent="0.25">
      <c r="A113" s="28">
        <v>63100000</v>
      </c>
      <c r="B113" s="28">
        <v>145700</v>
      </c>
      <c r="C113" s="29" t="s">
        <v>905</v>
      </c>
      <c r="D113" s="28" t="s">
        <v>904</v>
      </c>
      <c r="E113" s="28">
        <v>1</v>
      </c>
      <c r="F113" s="28" t="s">
        <v>888</v>
      </c>
      <c r="G113" s="26" t="s">
        <v>902</v>
      </c>
    </row>
    <row r="114" spans="1:7" x14ac:dyDescent="0.25">
      <c r="A114" s="28">
        <v>63500000</v>
      </c>
      <c r="B114" s="28">
        <v>4900</v>
      </c>
      <c r="C114" s="29" t="s">
        <v>900</v>
      </c>
      <c r="D114" s="28" t="s">
        <v>904</v>
      </c>
      <c r="E114" s="28">
        <v>1</v>
      </c>
      <c r="F114" s="28" t="s">
        <v>901</v>
      </c>
      <c r="G114" s="26" t="s">
        <v>902</v>
      </c>
    </row>
    <row r="115" spans="1:7" x14ac:dyDescent="0.25">
      <c r="A115" s="28">
        <v>63700000</v>
      </c>
      <c r="B115" s="28">
        <v>14000</v>
      </c>
      <c r="C115" s="29" t="s">
        <v>900</v>
      </c>
      <c r="D115" s="28" t="s">
        <v>904</v>
      </c>
      <c r="E115" s="28">
        <v>1</v>
      </c>
      <c r="F115" s="28" t="s">
        <v>913</v>
      </c>
      <c r="G115" s="26" t="s">
        <v>902</v>
      </c>
    </row>
    <row r="116" spans="1:7" x14ac:dyDescent="0.25">
      <c r="A116" s="28">
        <v>63700000</v>
      </c>
      <c r="B116" s="28">
        <v>200000</v>
      </c>
      <c r="C116" s="29" t="s">
        <v>907</v>
      </c>
      <c r="D116" s="28" t="s">
        <v>904</v>
      </c>
      <c r="E116" s="28">
        <v>1</v>
      </c>
      <c r="F116" s="28"/>
      <c r="G116" s="26" t="s">
        <v>902</v>
      </c>
    </row>
    <row r="117" spans="1:7" x14ac:dyDescent="0.25">
      <c r="A117" s="28">
        <v>64200000</v>
      </c>
      <c r="B117" s="28">
        <v>220000</v>
      </c>
      <c r="C117" s="29" t="s">
        <v>903</v>
      </c>
      <c r="D117" s="28" t="s">
        <v>904</v>
      </c>
      <c r="E117" s="28">
        <v>1</v>
      </c>
      <c r="F117" s="28"/>
      <c r="G117" s="26" t="s">
        <v>902</v>
      </c>
    </row>
    <row r="118" spans="1:7" x14ac:dyDescent="0.25">
      <c r="A118" s="28">
        <v>64200000</v>
      </c>
      <c r="B118" s="28">
        <v>3000</v>
      </c>
      <c r="C118" s="29" t="s">
        <v>900</v>
      </c>
      <c r="D118" s="28" t="s">
        <v>53</v>
      </c>
      <c r="E118" s="28">
        <v>1</v>
      </c>
      <c r="F118" s="28" t="s">
        <v>912</v>
      </c>
      <c r="G118" s="26" t="s">
        <v>902</v>
      </c>
    </row>
    <row r="119" spans="1:7" x14ac:dyDescent="0.25">
      <c r="A119" s="28">
        <v>64200000</v>
      </c>
      <c r="B119" s="28">
        <v>500000</v>
      </c>
      <c r="C119" s="29" t="s">
        <v>907</v>
      </c>
      <c r="D119" s="28" t="s">
        <v>904</v>
      </c>
      <c r="E119" s="28">
        <v>1</v>
      </c>
      <c r="F119" s="28"/>
      <c r="G119" s="26" t="s">
        <v>902</v>
      </c>
    </row>
    <row r="120" spans="1:7" x14ac:dyDescent="0.25">
      <c r="A120" s="28">
        <v>64200000</v>
      </c>
      <c r="B120" s="28">
        <v>36000</v>
      </c>
      <c r="C120" s="29" t="s">
        <v>900</v>
      </c>
      <c r="D120" s="28" t="s">
        <v>904</v>
      </c>
      <c r="E120" s="28">
        <v>1</v>
      </c>
      <c r="F120" s="28" t="s">
        <v>911</v>
      </c>
      <c r="G120" s="26" t="s">
        <v>902</v>
      </c>
    </row>
    <row r="121" spans="1:7" x14ac:dyDescent="0.25">
      <c r="A121" s="28">
        <v>66500000</v>
      </c>
      <c r="B121" s="28">
        <v>272700</v>
      </c>
      <c r="C121" s="29" t="s">
        <v>907</v>
      </c>
      <c r="D121" s="28" t="s">
        <v>904</v>
      </c>
      <c r="E121" s="28">
        <v>1</v>
      </c>
      <c r="F121" s="28"/>
      <c r="G121" s="26" t="s">
        <v>902</v>
      </c>
    </row>
    <row r="122" spans="1:7" x14ac:dyDescent="0.25">
      <c r="A122" s="28">
        <v>70100000</v>
      </c>
      <c r="B122" s="28">
        <v>4400</v>
      </c>
      <c r="C122" s="29" t="s">
        <v>900</v>
      </c>
      <c r="D122" s="28" t="s">
        <v>843</v>
      </c>
      <c r="E122" s="28">
        <v>1</v>
      </c>
      <c r="F122" s="28" t="s">
        <v>888</v>
      </c>
      <c r="G122" s="26" t="s">
        <v>902</v>
      </c>
    </row>
    <row r="123" spans="1:7" x14ac:dyDescent="0.25">
      <c r="A123" s="28">
        <v>71200000</v>
      </c>
      <c r="B123" s="28">
        <v>1725</v>
      </c>
      <c r="C123" s="29" t="s">
        <v>905</v>
      </c>
      <c r="D123" s="28" t="s">
        <v>904</v>
      </c>
      <c r="E123" s="28">
        <v>1</v>
      </c>
      <c r="F123" s="28" t="s">
        <v>888</v>
      </c>
      <c r="G123" s="26" t="s">
        <v>902</v>
      </c>
    </row>
    <row r="124" spans="1:7" x14ac:dyDescent="0.25">
      <c r="A124" s="28">
        <v>71300000</v>
      </c>
      <c r="B124" s="28">
        <v>199990</v>
      </c>
      <c r="C124" s="29" t="s">
        <v>905</v>
      </c>
      <c r="D124" s="28" t="s">
        <v>904</v>
      </c>
      <c r="E124" s="28">
        <v>1</v>
      </c>
      <c r="F124" s="28" t="s">
        <v>888</v>
      </c>
      <c r="G124" s="26" t="s">
        <v>902</v>
      </c>
    </row>
    <row r="125" spans="1:7" x14ac:dyDescent="0.25">
      <c r="A125" s="28">
        <v>71600000</v>
      </c>
      <c r="B125" s="28">
        <v>4500</v>
      </c>
      <c r="C125" s="29" t="s">
        <v>900</v>
      </c>
      <c r="D125" s="28" t="s">
        <v>904</v>
      </c>
      <c r="E125" s="28">
        <v>1</v>
      </c>
      <c r="F125" s="28" t="s">
        <v>888</v>
      </c>
      <c r="G125" s="26" t="s">
        <v>902</v>
      </c>
    </row>
    <row r="126" spans="1:7" x14ac:dyDescent="0.25">
      <c r="A126" s="28">
        <v>71700000</v>
      </c>
      <c r="B126" s="28">
        <v>4900</v>
      </c>
      <c r="C126" s="29" t="s">
        <v>900</v>
      </c>
      <c r="D126" s="28" t="s">
        <v>904</v>
      </c>
      <c r="E126" s="28">
        <v>1</v>
      </c>
      <c r="F126" s="28" t="s">
        <v>888</v>
      </c>
      <c r="G126" s="26" t="s">
        <v>902</v>
      </c>
    </row>
    <row r="127" spans="1:7" x14ac:dyDescent="0.25">
      <c r="A127" s="28">
        <v>72200000</v>
      </c>
      <c r="B127" s="28">
        <v>99900</v>
      </c>
      <c r="C127" s="29" t="s">
        <v>905</v>
      </c>
      <c r="D127" s="28" t="s">
        <v>904</v>
      </c>
      <c r="E127" s="28">
        <v>1</v>
      </c>
      <c r="F127" s="28" t="s">
        <v>888</v>
      </c>
      <c r="G127" s="26" t="s">
        <v>902</v>
      </c>
    </row>
    <row r="128" spans="1:7" x14ac:dyDescent="0.25">
      <c r="A128" s="28">
        <v>72200000</v>
      </c>
      <c r="B128" s="28">
        <v>4095</v>
      </c>
      <c r="C128" s="29" t="s">
        <v>900</v>
      </c>
      <c r="D128" s="28" t="s">
        <v>53</v>
      </c>
      <c r="E128" s="28">
        <v>1</v>
      </c>
      <c r="F128" s="28" t="s">
        <v>912</v>
      </c>
      <c r="G128" s="26" t="s">
        <v>902</v>
      </c>
    </row>
    <row r="129" spans="1:7" x14ac:dyDescent="0.25">
      <c r="A129" s="28">
        <v>72300000</v>
      </c>
      <c r="B129" s="28">
        <v>3980</v>
      </c>
      <c r="C129" s="29" t="s">
        <v>900</v>
      </c>
      <c r="D129" s="28" t="s">
        <v>904</v>
      </c>
      <c r="E129" s="28">
        <v>1</v>
      </c>
      <c r="F129" s="28" t="s">
        <v>912</v>
      </c>
      <c r="G129" s="26" t="s">
        <v>902</v>
      </c>
    </row>
    <row r="130" spans="1:7" x14ac:dyDescent="0.25">
      <c r="A130" s="28">
        <v>72300000</v>
      </c>
      <c r="B130" s="28">
        <v>10000</v>
      </c>
      <c r="C130" s="29" t="s">
        <v>905</v>
      </c>
      <c r="D130" s="28" t="s">
        <v>904</v>
      </c>
      <c r="E130" s="28">
        <v>1</v>
      </c>
      <c r="F130" s="28" t="s">
        <v>888</v>
      </c>
      <c r="G130" s="26" t="s">
        <v>902</v>
      </c>
    </row>
    <row r="131" spans="1:7" x14ac:dyDescent="0.25">
      <c r="A131" s="28">
        <v>72400000</v>
      </c>
      <c r="B131" s="28">
        <v>1500</v>
      </c>
      <c r="C131" s="29" t="s">
        <v>900</v>
      </c>
      <c r="D131" s="28" t="s">
        <v>904</v>
      </c>
      <c r="E131" s="28">
        <v>1</v>
      </c>
      <c r="F131" s="28" t="s">
        <v>912</v>
      </c>
      <c r="G131" s="26" t="s">
        <v>902</v>
      </c>
    </row>
    <row r="132" spans="1:7" x14ac:dyDescent="0.25">
      <c r="A132" s="28">
        <v>72400000</v>
      </c>
      <c r="B132" s="28">
        <v>6720</v>
      </c>
      <c r="C132" s="29" t="s">
        <v>905</v>
      </c>
      <c r="D132" s="28" t="s">
        <v>904</v>
      </c>
      <c r="E132" s="28">
        <v>1</v>
      </c>
      <c r="F132" s="28" t="s">
        <v>911</v>
      </c>
      <c r="G132" s="26" t="s">
        <v>902</v>
      </c>
    </row>
    <row r="133" spans="1:7" x14ac:dyDescent="0.25">
      <c r="A133" s="28">
        <v>72400000</v>
      </c>
      <c r="B133" s="28">
        <v>13780</v>
      </c>
      <c r="C133" s="29" t="s">
        <v>900</v>
      </c>
      <c r="D133" s="28" t="s">
        <v>904</v>
      </c>
      <c r="E133" s="28">
        <v>1</v>
      </c>
      <c r="F133" s="28" t="s">
        <v>913</v>
      </c>
      <c r="G133" s="26" t="s">
        <v>902</v>
      </c>
    </row>
    <row r="134" spans="1:7" x14ac:dyDescent="0.25">
      <c r="A134" s="28">
        <v>73100000</v>
      </c>
      <c r="B134" s="28">
        <v>1132160</v>
      </c>
      <c r="C134" s="29" t="s">
        <v>907</v>
      </c>
      <c r="D134" s="28" t="s">
        <v>904</v>
      </c>
      <c r="E134" s="28">
        <v>1</v>
      </c>
      <c r="F134" s="28"/>
      <c r="G134" s="26" t="s">
        <v>902</v>
      </c>
    </row>
    <row r="135" spans="1:7" x14ac:dyDescent="0.25">
      <c r="A135" s="28">
        <v>73200000</v>
      </c>
      <c r="B135" s="28">
        <v>7200</v>
      </c>
      <c r="C135" s="29" t="s">
        <v>905</v>
      </c>
      <c r="D135" s="28" t="s">
        <v>53</v>
      </c>
      <c r="E135" s="28">
        <v>1</v>
      </c>
      <c r="F135" s="28" t="s">
        <v>888</v>
      </c>
      <c r="G135" s="26" t="s">
        <v>902</v>
      </c>
    </row>
    <row r="136" spans="1:7" x14ac:dyDescent="0.25">
      <c r="A136" s="28">
        <v>73200000</v>
      </c>
      <c r="B136" s="28">
        <v>166050</v>
      </c>
      <c r="C136" s="29" t="s">
        <v>900</v>
      </c>
      <c r="D136" s="28" t="s">
        <v>465</v>
      </c>
      <c r="E136" s="28">
        <v>1</v>
      </c>
      <c r="F136" s="28" t="s">
        <v>911</v>
      </c>
      <c r="G136" s="26" t="s">
        <v>902</v>
      </c>
    </row>
    <row r="137" spans="1:7" x14ac:dyDescent="0.25">
      <c r="A137" s="28">
        <v>75100000</v>
      </c>
      <c r="B137" s="28">
        <v>5000</v>
      </c>
      <c r="C137" s="29" t="s">
        <v>900</v>
      </c>
      <c r="D137" s="28" t="s">
        <v>904</v>
      </c>
      <c r="E137" s="28">
        <v>1</v>
      </c>
      <c r="F137" s="28" t="s">
        <v>913</v>
      </c>
      <c r="G137" s="26" t="s">
        <v>902</v>
      </c>
    </row>
    <row r="138" spans="1:7" x14ac:dyDescent="0.25">
      <c r="A138" s="28">
        <v>77100000</v>
      </c>
      <c r="B138" s="28">
        <v>2000</v>
      </c>
      <c r="C138" s="29" t="s">
        <v>900</v>
      </c>
      <c r="D138" s="28" t="s">
        <v>53</v>
      </c>
      <c r="E138" s="28">
        <v>1</v>
      </c>
      <c r="F138" s="28" t="s">
        <v>888</v>
      </c>
      <c r="G138" s="26" t="s">
        <v>902</v>
      </c>
    </row>
    <row r="139" spans="1:7" x14ac:dyDescent="0.25">
      <c r="A139" s="28">
        <v>79100000</v>
      </c>
      <c r="B139" s="28">
        <v>1000</v>
      </c>
      <c r="C139" s="29" t="s">
        <v>900</v>
      </c>
      <c r="D139" s="28" t="s">
        <v>904</v>
      </c>
      <c r="E139" s="28">
        <v>1</v>
      </c>
      <c r="F139" s="28" t="s">
        <v>888</v>
      </c>
      <c r="G139" s="26" t="s">
        <v>902</v>
      </c>
    </row>
    <row r="140" spans="1:7" x14ac:dyDescent="0.25">
      <c r="A140" s="28">
        <v>79400000</v>
      </c>
      <c r="B140" s="28">
        <v>4995</v>
      </c>
      <c r="C140" s="29" t="s">
        <v>900</v>
      </c>
      <c r="D140" s="28" t="s">
        <v>53</v>
      </c>
      <c r="E140" s="28">
        <v>1</v>
      </c>
      <c r="F140" s="28" t="s">
        <v>888</v>
      </c>
      <c r="G140" s="26" t="s">
        <v>902</v>
      </c>
    </row>
    <row r="141" spans="1:7" x14ac:dyDescent="0.25">
      <c r="A141" s="28">
        <v>79500000</v>
      </c>
      <c r="B141" s="28">
        <v>21250</v>
      </c>
      <c r="C141" s="29" t="s">
        <v>900</v>
      </c>
      <c r="D141" s="28" t="s">
        <v>904</v>
      </c>
      <c r="E141" s="28">
        <v>1</v>
      </c>
      <c r="F141" s="28" t="s">
        <v>913</v>
      </c>
      <c r="G141" s="26" t="s">
        <v>902</v>
      </c>
    </row>
    <row r="142" spans="1:7" x14ac:dyDescent="0.25">
      <c r="A142" s="28">
        <v>79500000</v>
      </c>
      <c r="B142" s="28">
        <v>23750</v>
      </c>
      <c r="C142" s="29" t="s">
        <v>900</v>
      </c>
      <c r="D142" s="28" t="s">
        <v>904</v>
      </c>
      <c r="E142" s="28">
        <v>1</v>
      </c>
      <c r="F142" s="28" t="s">
        <v>901</v>
      </c>
      <c r="G142" s="26" t="s">
        <v>902</v>
      </c>
    </row>
    <row r="143" spans="1:7" x14ac:dyDescent="0.25">
      <c r="A143" s="28">
        <v>79500000</v>
      </c>
      <c r="B143" s="28">
        <v>1500</v>
      </c>
      <c r="C143" s="29" t="s">
        <v>900</v>
      </c>
      <c r="D143" s="28" t="s">
        <v>904</v>
      </c>
      <c r="E143" s="28">
        <v>1</v>
      </c>
      <c r="F143" s="28" t="s">
        <v>888</v>
      </c>
      <c r="G143" s="26" t="s">
        <v>902</v>
      </c>
    </row>
    <row r="144" spans="1:7" x14ac:dyDescent="0.25">
      <c r="A144" s="28">
        <v>79500000</v>
      </c>
      <c r="B144" s="28">
        <v>75000</v>
      </c>
      <c r="C144" s="29" t="s">
        <v>900</v>
      </c>
      <c r="D144" s="28" t="s">
        <v>843</v>
      </c>
      <c r="E144" s="28">
        <v>1</v>
      </c>
      <c r="F144" s="28" t="s">
        <v>906</v>
      </c>
      <c r="G144" s="26" t="s">
        <v>902</v>
      </c>
    </row>
    <row r="145" spans="1:7" x14ac:dyDescent="0.25">
      <c r="A145" s="28">
        <v>79600000</v>
      </c>
      <c r="B145" s="28">
        <v>4000</v>
      </c>
      <c r="C145" s="29" t="s">
        <v>900</v>
      </c>
      <c r="D145" s="28" t="s">
        <v>904</v>
      </c>
      <c r="E145" s="28">
        <v>1</v>
      </c>
      <c r="F145" s="28" t="s">
        <v>888</v>
      </c>
      <c r="G145" s="26" t="s">
        <v>902</v>
      </c>
    </row>
    <row r="146" spans="1:7" x14ac:dyDescent="0.25">
      <c r="A146" s="28">
        <v>79700000</v>
      </c>
      <c r="B146" s="28">
        <v>1959040</v>
      </c>
      <c r="C146" s="29" t="s">
        <v>900</v>
      </c>
      <c r="D146" s="28" t="s">
        <v>904</v>
      </c>
      <c r="E146" s="28">
        <v>1</v>
      </c>
      <c r="F146" s="28" t="s">
        <v>912</v>
      </c>
      <c r="G146" s="26" t="s">
        <v>902</v>
      </c>
    </row>
    <row r="147" spans="1:7" x14ac:dyDescent="0.25">
      <c r="A147" s="28">
        <v>79800000</v>
      </c>
      <c r="B147" s="28">
        <v>20000</v>
      </c>
      <c r="C147" s="29" t="s">
        <v>905</v>
      </c>
      <c r="D147" s="28" t="s">
        <v>904</v>
      </c>
      <c r="E147" s="28">
        <v>1</v>
      </c>
      <c r="F147" s="28" t="s">
        <v>888</v>
      </c>
      <c r="G147" s="26" t="s">
        <v>902</v>
      </c>
    </row>
    <row r="148" spans="1:7" x14ac:dyDescent="0.25">
      <c r="A148" s="28">
        <v>79900000</v>
      </c>
      <c r="B148" s="28">
        <v>107085</v>
      </c>
      <c r="C148" s="29" t="s">
        <v>900</v>
      </c>
      <c r="D148" s="28" t="s">
        <v>843</v>
      </c>
      <c r="E148" s="28">
        <v>1</v>
      </c>
      <c r="F148" s="28" t="s">
        <v>906</v>
      </c>
      <c r="G148" s="26" t="s">
        <v>902</v>
      </c>
    </row>
    <row r="149" spans="1:7" x14ac:dyDescent="0.25">
      <c r="A149" s="28">
        <v>79900000</v>
      </c>
      <c r="B149" s="28">
        <v>4900</v>
      </c>
      <c r="C149" s="29" t="s">
        <v>900</v>
      </c>
      <c r="D149" s="28" t="s">
        <v>904</v>
      </c>
      <c r="E149" s="28">
        <v>1</v>
      </c>
      <c r="F149" s="28" t="s">
        <v>888</v>
      </c>
      <c r="G149" s="26" t="s">
        <v>902</v>
      </c>
    </row>
    <row r="150" spans="1:7" x14ac:dyDescent="0.25">
      <c r="A150" s="28">
        <v>80500000</v>
      </c>
      <c r="B150" s="28">
        <v>70000</v>
      </c>
      <c r="C150" s="29" t="s">
        <v>905</v>
      </c>
      <c r="D150" s="28" t="s">
        <v>904</v>
      </c>
      <c r="E150" s="28">
        <v>1</v>
      </c>
      <c r="F150" s="28" t="s">
        <v>888</v>
      </c>
      <c r="G150" s="26" t="s">
        <v>902</v>
      </c>
    </row>
    <row r="151" spans="1:7" x14ac:dyDescent="0.25">
      <c r="A151" s="28">
        <v>85200000</v>
      </c>
      <c r="B151" s="28">
        <v>55000</v>
      </c>
      <c r="C151" s="29" t="s">
        <v>905</v>
      </c>
      <c r="D151" s="28" t="s">
        <v>904</v>
      </c>
      <c r="E151" s="28">
        <v>1</v>
      </c>
      <c r="F151" s="28" t="s">
        <v>888</v>
      </c>
      <c r="G151" s="26" t="s">
        <v>902</v>
      </c>
    </row>
    <row r="152" spans="1:7" x14ac:dyDescent="0.25">
      <c r="A152" s="28">
        <v>90500000</v>
      </c>
      <c r="B152" s="28">
        <v>100000</v>
      </c>
      <c r="C152" s="29" t="s">
        <v>905</v>
      </c>
      <c r="D152" s="28" t="s">
        <v>904</v>
      </c>
      <c r="E152" s="28">
        <v>1</v>
      </c>
      <c r="F152" s="28" t="s">
        <v>888</v>
      </c>
      <c r="G152" s="26" t="s">
        <v>902</v>
      </c>
    </row>
    <row r="153" spans="1:7" x14ac:dyDescent="0.25">
      <c r="A153" s="28">
        <v>90500000</v>
      </c>
      <c r="B153" s="28">
        <v>56500</v>
      </c>
      <c r="C153" s="29" t="s">
        <v>900</v>
      </c>
      <c r="D153" s="28" t="s">
        <v>904</v>
      </c>
      <c r="E153" s="28">
        <v>1</v>
      </c>
      <c r="F153" s="28" t="s">
        <v>913</v>
      </c>
      <c r="G153" s="26" t="s">
        <v>902</v>
      </c>
    </row>
    <row r="154" spans="1:7" x14ac:dyDescent="0.25">
      <c r="A154" s="28">
        <v>90700000</v>
      </c>
      <c r="B154" s="28">
        <v>1200</v>
      </c>
      <c r="C154" s="29" t="s">
        <v>900</v>
      </c>
      <c r="D154" s="28" t="s">
        <v>53</v>
      </c>
      <c r="E154" s="28">
        <v>1</v>
      </c>
      <c r="F154" s="28" t="s">
        <v>888</v>
      </c>
      <c r="G154" s="26" t="s">
        <v>902</v>
      </c>
    </row>
    <row r="155" spans="1:7" x14ac:dyDescent="0.25">
      <c r="A155" s="28">
        <v>90900000</v>
      </c>
      <c r="B155" s="28">
        <v>1276000</v>
      </c>
      <c r="C155" s="29" t="s">
        <v>907</v>
      </c>
      <c r="D155" s="28" t="s">
        <v>904</v>
      </c>
      <c r="E155" s="28">
        <v>1</v>
      </c>
      <c r="F155" s="28"/>
      <c r="G155" s="26" t="s">
        <v>902</v>
      </c>
    </row>
    <row r="156" spans="1:7" x14ac:dyDescent="0.25">
      <c r="A156" s="28">
        <v>92200000</v>
      </c>
      <c r="B156" s="28">
        <v>20000</v>
      </c>
      <c r="C156" s="29" t="s">
        <v>905</v>
      </c>
      <c r="D156" s="28" t="s">
        <v>904</v>
      </c>
      <c r="E156" s="28">
        <v>1</v>
      </c>
      <c r="F156" s="28" t="s">
        <v>888</v>
      </c>
      <c r="G156" s="26" t="s">
        <v>902</v>
      </c>
    </row>
    <row r="157" spans="1:7" x14ac:dyDescent="0.25">
      <c r="A157" s="28">
        <v>92300000</v>
      </c>
      <c r="B157" s="28">
        <v>20000</v>
      </c>
      <c r="C157" s="29" t="s">
        <v>900</v>
      </c>
      <c r="D157" s="28" t="s">
        <v>904</v>
      </c>
      <c r="E157" s="28">
        <v>1</v>
      </c>
      <c r="F157" s="28" t="s">
        <v>901</v>
      </c>
      <c r="G157" s="26" t="s">
        <v>902</v>
      </c>
    </row>
    <row r="158" spans="1:7" x14ac:dyDescent="0.25">
      <c r="A158" s="28">
        <v>92400000</v>
      </c>
      <c r="B158" s="28">
        <v>15700</v>
      </c>
      <c r="C158" s="29" t="s">
        <v>905</v>
      </c>
      <c r="D158" s="28" t="s">
        <v>904</v>
      </c>
      <c r="E158" s="28">
        <v>1</v>
      </c>
      <c r="F158" s="28" t="s">
        <v>888</v>
      </c>
      <c r="G158" s="26" t="s">
        <v>902</v>
      </c>
    </row>
    <row r="159" spans="1:7" x14ac:dyDescent="0.25">
      <c r="A159" s="28">
        <v>92500000</v>
      </c>
      <c r="B159" s="28">
        <v>4160</v>
      </c>
      <c r="C159" s="29" t="s">
        <v>900</v>
      </c>
      <c r="D159" s="28" t="s">
        <v>904</v>
      </c>
      <c r="E159" s="28">
        <v>1</v>
      </c>
      <c r="F159" s="28" t="s">
        <v>888</v>
      </c>
      <c r="G159" s="26" t="s">
        <v>902</v>
      </c>
    </row>
    <row r="160" spans="1:7" x14ac:dyDescent="0.25">
      <c r="A160" s="28">
        <v>92600000</v>
      </c>
      <c r="B160" s="28">
        <v>4990</v>
      </c>
      <c r="C160" s="29" t="s">
        <v>900</v>
      </c>
      <c r="D160" s="28" t="s">
        <v>910</v>
      </c>
      <c r="E160" s="28">
        <v>1</v>
      </c>
      <c r="F160" s="28" t="s">
        <v>888</v>
      </c>
      <c r="G160" s="26" t="s">
        <v>902</v>
      </c>
    </row>
    <row r="161" spans="1:7" x14ac:dyDescent="0.25">
      <c r="A161" s="28">
        <v>98300000</v>
      </c>
      <c r="B161" s="28">
        <v>1500</v>
      </c>
      <c r="C161" s="29" t="s">
        <v>900</v>
      </c>
      <c r="D161" s="28" t="s">
        <v>909</v>
      </c>
      <c r="E161" s="28">
        <v>1</v>
      </c>
      <c r="F161" s="28" t="s">
        <v>888</v>
      </c>
      <c r="G161" s="26" t="s">
        <v>902</v>
      </c>
    </row>
  </sheetData>
  <pageMargins left="0.2" right="0.2" top="0.75" bottom="0.5" header="0.3" footer="0.3"/>
  <pageSetup scale="9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66FF"/>
  </sheetPr>
  <dimension ref="A1:M619"/>
  <sheetViews>
    <sheetView zoomScale="120" zoomScaleNormal="12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549" sqref="H549"/>
    </sheetView>
  </sheetViews>
  <sheetFormatPr defaultRowHeight="12.75" x14ac:dyDescent="0.25"/>
  <cols>
    <col min="1" max="1" width="7.28515625" style="14" customWidth="1"/>
    <col min="2" max="2" width="10" style="15" customWidth="1"/>
    <col min="3" max="3" width="9.85546875" style="7" customWidth="1"/>
    <col min="4" max="4" width="31.5703125" style="47" customWidth="1"/>
    <col min="5" max="5" width="12.7109375" style="16" customWidth="1"/>
    <col min="6" max="6" width="8" style="14" customWidth="1"/>
    <col min="7" max="7" width="10.5703125" style="14" customWidth="1"/>
    <col min="8" max="8" width="58.7109375" style="16" customWidth="1"/>
    <col min="9" max="9" width="15.7109375" style="11" customWidth="1"/>
    <col min="10" max="10" width="14" style="11" customWidth="1"/>
    <col min="11" max="11" width="13.7109375" style="25" customWidth="1"/>
    <col min="12" max="12" width="15.140625" style="24" customWidth="1"/>
    <col min="13" max="13" width="12.85546875" style="7" customWidth="1"/>
    <col min="14" max="178" width="9.140625" style="7"/>
    <col min="179" max="179" width="8" style="7" customWidth="1"/>
    <col min="180" max="180" width="10.85546875" style="7" customWidth="1"/>
    <col min="181" max="181" width="25.85546875" style="7" customWidth="1"/>
    <col min="182" max="182" width="12.140625" style="7" customWidth="1"/>
    <col min="183" max="183" width="12.42578125" style="7" customWidth="1"/>
    <col min="184" max="184" width="9.7109375" style="7" customWidth="1"/>
    <col min="185" max="185" width="33.5703125" style="7" customWidth="1"/>
    <col min="186" max="186" width="10.5703125" style="7" customWidth="1"/>
    <col min="187" max="187" width="38.7109375" style="7" customWidth="1"/>
    <col min="188" max="188" width="10.85546875" style="7" customWidth="1"/>
    <col min="189" max="189" width="12.7109375" style="7" customWidth="1"/>
    <col min="190" max="190" width="10.5703125" style="7" customWidth="1"/>
    <col min="191" max="191" width="12.28515625" style="7" customWidth="1"/>
    <col min="192" max="192" width="5.42578125" style="7" customWidth="1"/>
    <col min="193" max="196" width="9.140625" style="7"/>
    <col min="197" max="198" width="11.42578125" style="7" bestFit="1" customWidth="1"/>
    <col min="199" max="434" width="9.140625" style="7"/>
    <col min="435" max="435" width="8" style="7" customWidth="1"/>
    <col min="436" max="436" width="10.85546875" style="7" customWidth="1"/>
    <col min="437" max="437" width="25.85546875" style="7" customWidth="1"/>
    <col min="438" max="438" width="12.140625" style="7" customWidth="1"/>
    <col min="439" max="439" width="12.42578125" style="7" customWidth="1"/>
    <col min="440" max="440" width="9.7109375" style="7" customWidth="1"/>
    <col min="441" max="441" width="33.5703125" style="7" customWidth="1"/>
    <col min="442" max="442" width="10.5703125" style="7" customWidth="1"/>
    <col min="443" max="443" width="38.7109375" style="7" customWidth="1"/>
    <col min="444" max="444" width="10.85546875" style="7" customWidth="1"/>
    <col min="445" max="445" width="12.7109375" style="7" customWidth="1"/>
    <col min="446" max="446" width="10.5703125" style="7" customWidth="1"/>
    <col min="447" max="447" width="12.28515625" style="7" customWidth="1"/>
    <col min="448" max="448" width="5.42578125" style="7" customWidth="1"/>
    <col min="449" max="452" width="9.140625" style="7"/>
    <col min="453" max="454" width="11.42578125" style="7" bestFit="1" customWidth="1"/>
    <col min="455" max="690" width="9.140625" style="7"/>
    <col min="691" max="691" width="8" style="7" customWidth="1"/>
    <col min="692" max="692" width="10.85546875" style="7" customWidth="1"/>
    <col min="693" max="693" width="25.85546875" style="7" customWidth="1"/>
    <col min="694" max="694" width="12.140625" style="7" customWidth="1"/>
    <col min="695" max="695" width="12.42578125" style="7" customWidth="1"/>
    <col min="696" max="696" width="9.7109375" style="7" customWidth="1"/>
    <col min="697" max="697" width="33.5703125" style="7" customWidth="1"/>
    <col min="698" max="698" width="10.5703125" style="7" customWidth="1"/>
    <col min="699" max="699" width="38.7109375" style="7" customWidth="1"/>
    <col min="700" max="700" width="10.85546875" style="7" customWidth="1"/>
    <col min="701" max="701" width="12.7109375" style="7" customWidth="1"/>
    <col min="702" max="702" width="10.5703125" style="7" customWidth="1"/>
    <col min="703" max="703" width="12.28515625" style="7" customWidth="1"/>
    <col min="704" max="704" width="5.42578125" style="7" customWidth="1"/>
    <col min="705" max="708" width="9.140625" style="7"/>
    <col min="709" max="710" width="11.42578125" style="7" bestFit="1" customWidth="1"/>
    <col min="711" max="946" width="9.140625" style="7"/>
    <col min="947" max="947" width="8" style="7" customWidth="1"/>
    <col min="948" max="948" width="10.85546875" style="7" customWidth="1"/>
    <col min="949" max="949" width="25.85546875" style="7" customWidth="1"/>
    <col min="950" max="950" width="12.140625" style="7" customWidth="1"/>
    <col min="951" max="951" width="12.42578125" style="7" customWidth="1"/>
    <col min="952" max="952" width="9.7109375" style="7" customWidth="1"/>
    <col min="953" max="953" width="33.5703125" style="7" customWidth="1"/>
    <col min="954" max="954" width="10.5703125" style="7" customWidth="1"/>
    <col min="955" max="955" width="38.7109375" style="7" customWidth="1"/>
    <col min="956" max="956" width="10.85546875" style="7" customWidth="1"/>
    <col min="957" max="957" width="12.7109375" style="7" customWidth="1"/>
    <col min="958" max="958" width="10.5703125" style="7" customWidth="1"/>
    <col min="959" max="959" width="12.28515625" style="7" customWidth="1"/>
    <col min="960" max="960" width="5.42578125" style="7" customWidth="1"/>
    <col min="961" max="964" width="9.140625" style="7"/>
    <col min="965" max="966" width="11.42578125" style="7" bestFit="1" customWidth="1"/>
    <col min="967" max="1202" width="9.140625" style="7"/>
    <col min="1203" max="1203" width="8" style="7" customWidth="1"/>
    <col min="1204" max="1204" width="10.85546875" style="7" customWidth="1"/>
    <col min="1205" max="1205" width="25.85546875" style="7" customWidth="1"/>
    <col min="1206" max="1206" width="12.140625" style="7" customWidth="1"/>
    <col min="1207" max="1207" width="12.42578125" style="7" customWidth="1"/>
    <col min="1208" max="1208" width="9.7109375" style="7" customWidth="1"/>
    <col min="1209" max="1209" width="33.5703125" style="7" customWidth="1"/>
    <col min="1210" max="1210" width="10.5703125" style="7" customWidth="1"/>
    <col min="1211" max="1211" width="38.7109375" style="7" customWidth="1"/>
    <col min="1212" max="1212" width="10.85546875" style="7" customWidth="1"/>
    <col min="1213" max="1213" width="12.7109375" style="7" customWidth="1"/>
    <col min="1214" max="1214" width="10.5703125" style="7" customWidth="1"/>
    <col min="1215" max="1215" width="12.28515625" style="7" customWidth="1"/>
    <col min="1216" max="1216" width="5.42578125" style="7" customWidth="1"/>
    <col min="1217" max="1220" width="9.140625" style="7"/>
    <col min="1221" max="1222" width="11.42578125" style="7" bestFit="1" customWidth="1"/>
    <col min="1223" max="1458" width="9.140625" style="7"/>
    <col min="1459" max="1459" width="8" style="7" customWidth="1"/>
    <col min="1460" max="1460" width="10.85546875" style="7" customWidth="1"/>
    <col min="1461" max="1461" width="25.85546875" style="7" customWidth="1"/>
    <col min="1462" max="1462" width="12.140625" style="7" customWidth="1"/>
    <col min="1463" max="1463" width="12.42578125" style="7" customWidth="1"/>
    <col min="1464" max="1464" width="9.7109375" style="7" customWidth="1"/>
    <col min="1465" max="1465" width="33.5703125" style="7" customWidth="1"/>
    <col min="1466" max="1466" width="10.5703125" style="7" customWidth="1"/>
    <col min="1467" max="1467" width="38.7109375" style="7" customWidth="1"/>
    <col min="1468" max="1468" width="10.85546875" style="7" customWidth="1"/>
    <col min="1469" max="1469" width="12.7109375" style="7" customWidth="1"/>
    <col min="1470" max="1470" width="10.5703125" style="7" customWidth="1"/>
    <col min="1471" max="1471" width="12.28515625" style="7" customWidth="1"/>
    <col min="1472" max="1472" width="5.42578125" style="7" customWidth="1"/>
    <col min="1473" max="1476" width="9.140625" style="7"/>
    <col min="1477" max="1478" width="11.42578125" style="7" bestFit="1" customWidth="1"/>
    <col min="1479" max="1714" width="9.140625" style="7"/>
    <col min="1715" max="1715" width="8" style="7" customWidth="1"/>
    <col min="1716" max="1716" width="10.85546875" style="7" customWidth="1"/>
    <col min="1717" max="1717" width="25.85546875" style="7" customWidth="1"/>
    <col min="1718" max="1718" width="12.140625" style="7" customWidth="1"/>
    <col min="1719" max="1719" width="12.42578125" style="7" customWidth="1"/>
    <col min="1720" max="1720" width="9.7109375" style="7" customWidth="1"/>
    <col min="1721" max="1721" width="33.5703125" style="7" customWidth="1"/>
    <col min="1722" max="1722" width="10.5703125" style="7" customWidth="1"/>
    <col min="1723" max="1723" width="38.7109375" style="7" customWidth="1"/>
    <col min="1724" max="1724" width="10.85546875" style="7" customWidth="1"/>
    <col min="1725" max="1725" width="12.7109375" style="7" customWidth="1"/>
    <col min="1726" max="1726" width="10.5703125" style="7" customWidth="1"/>
    <col min="1727" max="1727" width="12.28515625" style="7" customWidth="1"/>
    <col min="1728" max="1728" width="5.42578125" style="7" customWidth="1"/>
    <col min="1729" max="1732" width="9.140625" style="7"/>
    <col min="1733" max="1734" width="11.42578125" style="7" bestFit="1" customWidth="1"/>
    <col min="1735" max="1773" width="9.140625" style="7"/>
    <col min="1774" max="1775" width="9.28515625" style="7" bestFit="1" customWidth="1"/>
    <col min="1776" max="1776" width="9.7109375" style="7" bestFit="1" customWidth="1"/>
    <col min="1777" max="1777" width="12.140625" style="7" bestFit="1" customWidth="1"/>
    <col min="1778" max="1970" width="9.140625" style="7"/>
    <col min="1971" max="1971" width="8" style="7" customWidth="1"/>
    <col min="1972" max="1972" width="10.85546875" style="7" customWidth="1"/>
    <col min="1973" max="1973" width="25.85546875" style="7" customWidth="1"/>
    <col min="1974" max="1974" width="12.140625" style="7" customWidth="1"/>
    <col min="1975" max="1975" width="12.42578125" style="7" customWidth="1"/>
    <col min="1976" max="1976" width="9.7109375" style="7" customWidth="1"/>
    <col min="1977" max="1977" width="33.5703125" style="7" customWidth="1"/>
    <col min="1978" max="1978" width="10.5703125" style="7" customWidth="1"/>
    <col min="1979" max="1979" width="38.7109375" style="7" customWidth="1"/>
    <col min="1980" max="1980" width="10.85546875" style="7" customWidth="1"/>
    <col min="1981" max="1981" width="12.7109375" style="7" customWidth="1"/>
    <col min="1982" max="1982" width="10.5703125" style="7" customWidth="1"/>
    <col min="1983" max="1983" width="12.28515625" style="7" customWidth="1"/>
    <col min="1984" max="1984" width="5.42578125" style="7" customWidth="1"/>
    <col min="1985" max="1988" width="9.140625" style="7"/>
    <col min="1989" max="1990" width="11.42578125" style="7" bestFit="1" customWidth="1"/>
    <col min="1991" max="2225" width="9.140625" style="7"/>
    <col min="2226" max="2226" width="11.42578125" style="7" bestFit="1" customWidth="1"/>
    <col min="2227" max="2227" width="11.28515625" style="7" customWidth="1"/>
    <col min="2228" max="2228" width="10.85546875" style="7" customWidth="1"/>
    <col min="2229" max="2229" width="25.85546875" style="7" customWidth="1"/>
    <col min="2230" max="2230" width="12.140625" style="7" customWidth="1"/>
    <col min="2231" max="2231" width="12.42578125" style="7" customWidth="1"/>
    <col min="2232" max="2232" width="9.7109375" style="7" customWidth="1"/>
    <col min="2233" max="2233" width="33.5703125" style="7" customWidth="1"/>
    <col min="2234" max="2234" width="10.5703125" style="7" customWidth="1"/>
    <col min="2235" max="2235" width="38.7109375" style="7" customWidth="1"/>
    <col min="2236" max="2236" width="10.85546875" style="7" customWidth="1"/>
    <col min="2237" max="2237" width="12.7109375" style="7" customWidth="1"/>
    <col min="2238" max="2238" width="10.5703125" style="7" customWidth="1"/>
    <col min="2239" max="2239" width="12.28515625" style="7" customWidth="1"/>
    <col min="2240" max="2240" width="5.42578125" style="7" customWidth="1"/>
    <col min="2241" max="2244" width="9.140625" style="7"/>
    <col min="2245" max="2246" width="11.42578125" style="7" bestFit="1" customWidth="1"/>
    <col min="2247" max="2482" width="9.140625" style="7"/>
    <col min="2483" max="2483" width="8" style="7" customWidth="1"/>
    <col min="2484" max="2484" width="10.85546875" style="7" customWidth="1"/>
    <col min="2485" max="2485" width="25.85546875" style="7" customWidth="1"/>
    <col min="2486" max="2486" width="12.140625" style="7" customWidth="1"/>
    <col min="2487" max="2487" width="12.42578125" style="7" customWidth="1"/>
    <col min="2488" max="2488" width="9.7109375" style="7" customWidth="1"/>
    <col min="2489" max="2489" width="33.5703125" style="7" customWidth="1"/>
    <col min="2490" max="2490" width="10.5703125" style="7" customWidth="1"/>
    <col min="2491" max="2491" width="38.7109375" style="7" customWidth="1"/>
    <col min="2492" max="2492" width="10.85546875" style="7" customWidth="1"/>
    <col min="2493" max="2493" width="12.7109375" style="7" customWidth="1"/>
    <col min="2494" max="2494" width="10.5703125" style="7" customWidth="1"/>
    <col min="2495" max="2495" width="12.28515625" style="7" customWidth="1"/>
    <col min="2496" max="2496" width="5.42578125" style="7" customWidth="1"/>
    <col min="2497" max="2500" width="9.140625" style="7"/>
    <col min="2501" max="2502" width="11.42578125" style="7" bestFit="1" customWidth="1"/>
    <col min="2503" max="2738" width="9.140625" style="7"/>
    <col min="2739" max="2739" width="8" style="7" customWidth="1"/>
    <col min="2740" max="2740" width="10.85546875" style="7" customWidth="1"/>
    <col min="2741" max="2741" width="25.85546875" style="7" customWidth="1"/>
    <col min="2742" max="2742" width="12.140625" style="7" customWidth="1"/>
    <col min="2743" max="2743" width="12.42578125" style="7" customWidth="1"/>
    <col min="2744" max="2744" width="9.7109375" style="7" customWidth="1"/>
    <col min="2745" max="2745" width="33.5703125" style="7" customWidth="1"/>
    <col min="2746" max="2746" width="10.5703125" style="7" customWidth="1"/>
    <col min="2747" max="2747" width="38.7109375" style="7" customWidth="1"/>
    <col min="2748" max="2748" width="10.85546875" style="7" customWidth="1"/>
    <col min="2749" max="2749" width="12.7109375" style="7" customWidth="1"/>
    <col min="2750" max="2750" width="10.5703125" style="7" customWidth="1"/>
    <col min="2751" max="2751" width="12.28515625" style="7" customWidth="1"/>
    <col min="2752" max="2752" width="5.42578125" style="7" customWidth="1"/>
    <col min="2753" max="2756" width="9.140625" style="7"/>
    <col min="2757" max="2758" width="11.42578125" style="7" bestFit="1" customWidth="1"/>
    <col min="2759" max="2994" width="9.140625" style="7"/>
    <col min="2995" max="2995" width="8" style="7" customWidth="1"/>
    <col min="2996" max="2996" width="10.85546875" style="7" customWidth="1"/>
    <col min="2997" max="2997" width="25.85546875" style="7" customWidth="1"/>
    <col min="2998" max="2998" width="12.140625" style="7" customWidth="1"/>
    <col min="2999" max="2999" width="12.42578125" style="7" customWidth="1"/>
    <col min="3000" max="3000" width="9.7109375" style="7" customWidth="1"/>
    <col min="3001" max="3001" width="33.5703125" style="7" customWidth="1"/>
    <col min="3002" max="3002" width="10.5703125" style="7" customWidth="1"/>
    <col min="3003" max="3003" width="38.7109375" style="7" customWidth="1"/>
    <col min="3004" max="3004" width="10.85546875" style="7" customWidth="1"/>
    <col min="3005" max="3005" width="12.7109375" style="7" customWidth="1"/>
    <col min="3006" max="3006" width="10.5703125" style="7" customWidth="1"/>
    <col min="3007" max="3007" width="12.28515625" style="7" customWidth="1"/>
    <col min="3008" max="3008" width="5.42578125" style="7" customWidth="1"/>
    <col min="3009" max="3012" width="9.140625" style="7"/>
    <col min="3013" max="3014" width="11.42578125" style="7" bestFit="1" customWidth="1"/>
    <col min="3015" max="3250" width="9.140625" style="7"/>
    <col min="3251" max="3251" width="8" style="7" customWidth="1"/>
    <col min="3252" max="3252" width="10.85546875" style="7" customWidth="1"/>
    <col min="3253" max="3253" width="25.85546875" style="7" customWidth="1"/>
    <col min="3254" max="3254" width="12.140625" style="7" customWidth="1"/>
    <col min="3255" max="3255" width="12.42578125" style="7" customWidth="1"/>
    <col min="3256" max="3256" width="9.7109375" style="7" customWidth="1"/>
    <col min="3257" max="3257" width="33.5703125" style="7" customWidth="1"/>
    <col min="3258" max="3258" width="10.5703125" style="7" customWidth="1"/>
    <col min="3259" max="3259" width="38.7109375" style="7" customWidth="1"/>
    <col min="3260" max="3260" width="10.85546875" style="7" customWidth="1"/>
    <col min="3261" max="3261" width="12.7109375" style="7" customWidth="1"/>
    <col min="3262" max="3262" width="10.5703125" style="7" customWidth="1"/>
    <col min="3263" max="3263" width="12.28515625" style="7" customWidth="1"/>
    <col min="3264" max="3264" width="5.42578125" style="7" customWidth="1"/>
    <col min="3265" max="3268" width="9.140625" style="7"/>
    <col min="3269" max="3270" width="11.42578125" style="7" bestFit="1" customWidth="1"/>
    <col min="3271" max="3506" width="9.140625" style="7"/>
    <col min="3507" max="3507" width="8" style="7" customWidth="1"/>
    <col min="3508" max="3508" width="10.85546875" style="7" customWidth="1"/>
    <col min="3509" max="3509" width="25.85546875" style="7" customWidth="1"/>
    <col min="3510" max="3510" width="12.140625" style="7" customWidth="1"/>
    <col min="3511" max="3511" width="12.42578125" style="7" customWidth="1"/>
    <col min="3512" max="3512" width="9.7109375" style="7" customWidth="1"/>
    <col min="3513" max="3513" width="33.5703125" style="7" customWidth="1"/>
    <col min="3514" max="3514" width="10.5703125" style="7" customWidth="1"/>
    <col min="3515" max="3515" width="38.7109375" style="7" customWidth="1"/>
    <col min="3516" max="3516" width="10.85546875" style="7" customWidth="1"/>
    <col min="3517" max="3517" width="12.7109375" style="7" customWidth="1"/>
    <col min="3518" max="3518" width="10.5703125" style="7" customWidth="1"/>
    <col min="3519" max="3519" width="12.28515625" style="7" customWidth="1"/>
    <col min="3520" max="3520" width="5.42578125" style="7" customWidth="1"/>
    <col min="3521" max="3524" width="9.140625" style="7"/>
    <col min="3525" max="3526" width="11.42578125" style="7" bestFit="1" customWidth="1"/>
    <col min="3527" max="3762" width="9.140625" style="7"/>
    <col min="3763" max="3763" width="8" style="7" customWidth="1"/>
    <col min="3764" max="3764" width="10.85546875" style="7" customWidth="1"/>
    <col min="3765" max="3765" width="25.85546875" style="7" customWidth="1"/>
    <col min="3766" max="3766" width="12.140625" style="7" customWidth="1"/>
    <col min="3767" max="3767" width="12.42578125" style="7" customWidth="1"/>
    <col min="3768" max="3768" width="9.7109375" style="7" customWidth="1"/>
    <col min="3769" max="3769" width="33.5703125" style="7" customWidth="1"/>
    <col min="3770" max="3770" width="10.5703125" style="7" customWidth="1"/>
    <col min="3771" max="3771" width="38.7109375" style="7" customWidth="1"/>
    <col min="3772" max="3772" width="10.85546875" style="7" customWidth="1"/>
    <col min="3773" max="3773" width="12.7109375" style="7" customWidth="1"/>
    <col min="3774" max="3774" width="10.5703125" style="7" customWidth="1"/>
    <col min="3775" max="3775" width="12.28515625" style="7" customWidth="1"/>
    <col min="3776" max="3776" width="5.42578125" style="7" customWidth="1"/>
    <col min="3777" max="3780" width="9.140625" style="7"/>
    <col min="3781" max="3782" width="11.42578125" style="7" bestFit="1" customWidth="1"/>
    <col min="3783" max="4018" width="9.140625" style="7"/>
    <col min="4019" max="4019" width="8" style="7" customWidth="1"/>
    <col min="4020" max="4020" width="10.85546875" style="7" customWidth="1"/>
    <col min="4021" max="4021" width="25.85546875" style="7" customWidth="1"/>
    <col min="4022" max="4022" width="12.140625" style="7" customWidth="1"/>
    <col min="4023" max="4023" width="12.42578125" style="7" customWidth="1"/>
    <col min="4024" max="4024" width="9.7109375" style="7" customWidth="1"/>
    <col min="4025" max="4025" width="33.5703125" style="7" customWidth="1"/>
    <col min="4026" max="4026" width="10.5703125" style="7" customWidth="1"/>
    <col min="4027" max="4027" width="38.7109375" style="7" customWidth="1"/>
    <col min="4028" max="4028" width="10.85546875" style="7" customWidth="1"/>
    <col min="4029" max="4029" width="12.7109375" style="7" customWidth="1"/>
    <col min="4030" max="4030" width="10.5703125" style="7" customWidth="1"/>
    <col min="4031" max="4031" width="12.28515625" style="7" customWidth="1"/>
    <col min="4032" max="4032" width="5.42578125" style="7" customWidth="1"/>
    <col min="4033" max="4036" width="9.140625" style="7"/>
    <col min="4037" max="4038" width="11.42578125" style="7" bestFit="1" customWidth="1"/>
    <col min="4039" max="4274" width="9.140625" style="7"/>
    <col min="4275" max="4275" width="8" style="7" customWidth="1"/>
    <col min="4276" max="4276" width="10.85546875" style="7" customWidth="1"/>
    <col min="4277" max="4277" width="25.85546875" style="7" customWidth="1"/>
    <col min="4278" max="4278" width="12.140625" style="7" customWidth="1"/>
    <col min="4279" max="4279" width="12.42578125" style="7" customWidth="1"/>
    <col min="4280" max="4280" width="9.7109375" style="7" customWidth="1"/>
    <col min="4281" max="4281" width="33.5703125" style="7" customWidth="1"/>
    <col min="4282" max="4282" width="10.5703125" style="7" customWidth="1"/>
    <col min="4283" max="4283" width="38.7109375" style="7" customWidth="1"/>
    <col min="4284" max="4284" width="10.85546875" style="7" customWidth="1"/>
    <col min="4285" max="4285" width="12.7109375" style="7" customWidth="1"/>
    <col min="4286" max="4286" width="10.5703125" style="7" customWidth="1"/>
    <col min="4287" max="4287" width="12.28515625" style="7" customWidth="1"/>
    <col min="4288" max="4288" width="5.42578125" style="7" customWidth="1"/>
    <col min="4289" max="4292" width="9.140625" style="7"/>
    <col min="4293" max="4294" width="11.42578125" style="7" bestFit="1" customWidth="1"/>
    <col min="4295" max="4530" width="9.140625" style="7"/>
    <col min="4531" max="4531" width="8" style="7" customWidth="1"/>
    <col min="4532" max="4532" width="10.85546875" style="7" customWidth="1"/>
    <col min="4533" max="4533" width="25.85546875" style="7" customWidth="1"/>
    <col min="4534" max="4534" width="12.140625" style="7" customWidth="1"/>
    <col min="4535" max="4535" width="12.42578125" style="7" customWidth="1"/>
    <col min="4536" max="4536" width="9.7109375" style="7" customWidth="1"/>
    <col min="4537" max="4537" width="33.5703125" style="7" customWidth="1"/>
    <col min="4538" max="4538" width="10.5703125" style="7" customWidth="1"/>
    <col min="4539" max="4539" width="38.7109375" style="7" customWidth="1"/>
    <col min="4540" max="4540" width="10.85546875" style="7" customWidth="1"/>
    <col min="4541" max="4541" width="12.7109375" style="7" customWidth="1"/>
    <col min="4542" max="4542" width="10.5703125" style="7" customWidth="1"/>
    <col min="4543" max="4543" width="12.28515625" style="7" customWidth="1"/>
    <col min="4544" max="4544" width="5.42578125" style="7" customWidth="1"/>
    <col min="4545" max="4548" width="9.140625" style="7"/>
    <col min="4549" max="4550" width="11.42578125" style="7" bestFit="1" customWidth="1"/>
    <col min="4551" max="4786" width="9.140625" style="7"/>
    <col min="4787" max="4787" width="8" style="7" customWidth="1"/>
    <col min="4788" max="4788" width="10.85546875" style="7" customWidth="1"/>
    <col min="4789" max="4789" width="25.85546875" style="7" customWidth="1"/>
    <col min="4790" max="4790" width="12.140625" style="7" customWidth="1"/>
    <col min="4791" max="4791" width="12.42578125" style="7" customWidth="1"/>
    <col min="4792" max="4792" width="9.7109375" style="7" customWidth="1"/>
    <col min="4793" max="4793" width="33.5703125" style="7" customWidth="1"/>
    <col min="4794" max="4794" width="10.5703125" style="7" customWidth="1"/>
    <col min="4795" max="4795" width="38.7109375" style="7" customWidth="1"/>
    <col min="4796" max="4796" width="10.85546875" style="7" customWidth="1"/>
    <col min="4797" max="4797" width="12.7109375" style="7" customWidth="1"/>
    <col min="4798" max="4798" width="10.5703125" style="7" customWidth="1"/>
    <col min="4799" max="4799" width="12.28515625" style="7" customWidth="1"/>
    <col min="4800" max="4800" width="5.42578125" style="7" customWidth="1"/>
    <col min="4801" max="4804" width="9.140625" style="7"/>
    <col min="4805" max="4806" width="11.42578125" style="7" bestFit="1" customWidth="1"/>
    <col min="4807" max="5042" width="9.140625" style="7"/>
    <col min="5043" max="5043" width="8" style="7" customWidth="1"/>
    <col min="5044" max="5044" width="10.85546875" style="7" customWidth="1"/>
    <col min="5045" max="5045" width="25.85546875" style="7" customWidth="1"/>
    <col min="5046" max="5046" width="12.140625" style="7" customWidth="1"/>
    <col min="5047" max="5047" width="12.42578125" style="7" customWidth="1"/>
    <col min="5048" max="5048" width="9.7109375" style="7" customWidth="1"/>
    <col min="5049" max="5049" width="33.5703125" style="7" customWidth="1"/>
    <col min="5050" max="5050" width="10.5703125" style="7" customWidth="1"/>
    <col min="5051" max="5051" width="38.7109375" style="7" customWidth="1"/>
    <col min="5052" max="5052" width="10.85546875" style="7" customWidth="1"/>
    <col min="5053" max="5053" width="12.7109375" style="7" customWidth="1"/>
    <col min="5054" max="5054" width="10.5703125" style="7" customWidth="1"/>
    <col min="5055" max="5055" width="12.28515625" style="7" customWidth="1"/>
    <col min="5056" max="5056" width="5.42578125" style="7" customWidth="1"/>
    <col min="5057" max="5060" width="9.140625" style="7"/>
    <col min="5061" max="5062" width="11.42578125" style="7" bestFit="1" customWidth="1"/>
    <col min="5063" max="5298" width="9.140625" style="7"/>
    <col min="5299" max="5299" width="8" style="7" customWidth="1"/>
    <col min="5300" max="5300" width="10.85546875" style="7" customWidth="1"/>
    <col min="5301" max="5301" width="25.85546875" style="7" customWidth="1"/>
    <col min="5302" max="5302" width="12.140625" style="7" customWidth="1"/>
    <col min="5303" max="5303" width="12.42578125" style="7" customWidth="1"/>
    <col min="5304" max="5304" width="9.7109375" style="7" customWidth="1"/>
    <col min="5305" max="5305" width="33.5703125" style="7" customWidth="1"/>
    <col min="5306" max="5306" width="10.5703125" style="7" customWidth="1"/>
    <col min="5307" max="5307" width="38.7109375" style="7" customWidth="1"/>
    <col min="5308" max="5308" width="10.85546875" style="7" customWidth="1"/>
    <col min="5309" max="5309" width="12.7109375" style="7" customWidth="1"/>
    <col min="5310" max="5310" width="10.5703125" style="7" customWidth="1"/>
    <col min="5311" max="5311" width="12.28515625" style="7" customWidth="1"/>
    <col min="5312" max="5312" width="5.42578125" style="7" customWidth="1"/>
    <col min="5313" max="5316" width="9.140625" style="7"/>
    <col min="5317" max="5318" width="11.42578125" style="7" bestFit="1" customWidth="1"/>
    <col min="5319" max="5554" width="9.140625" style="7"/>
    <col min="5555" max="5555" width="8" style="7" customWidth="1"/>
    <col min="5556" max="5556" width="10.85546875" style="7" customWidth="1"/>
    <col min="5557" max="5557" width="25.85546875" style="7" customWidth="1"/>
    <col min="5558" max="5558" width="12.140625" style="7" customWidth="1"/>
    <col min="5559" max="5559" width="12.42578125" style="7" customWidth="1"/>
    <col min="5560" max="5560" width="9.7109375" style="7" customWidth="1"/>
    <col min="5561" max="5561" width="33.5703125" style="7" customWidth="1"/>
    <col min="5562" max="5562" width="10.5703125" style="7" customWidth="1"/>
    <col min="5563" max="5563" width="38.7109375" style="7" customWidth="1"/>
    <col min="5564" max="5564" width="10.85546875" style="7" customWidth="1"/>
    <col min="5565" max="5565" width="12.7109375" style="7" customWidth="1"/>
    <col min="5566" max="5566" width="10.5703125" style="7" customWidth="1"/>
    <col min="5567" max="5567" width="12.28515625" style="7" customWidth="1"/>
    <col min="5568" max="5568" width="5.42578125" style="7" customWidth="1"/>
    <col min="5569" max="5572" width="9.140625" style="7"/>
    <col min="5573" max="5574" width="11.42578125" style="7" bestFit="1" customWidth="1"/>
    <col min="5575" max="5810" width="9.140625" style="7"/>
    <col min="5811" max="5811" width="8" style="7" customWidth="1"/>
    <col min="5812" max="5812" width="10.85546875" style="7" customWidth="1"/>
    <col min="5813" max="5813" width="25.85546875" style="7" customWidth="1"/>
    <col min="5814" max="5814" width="12.140625" style="7" customWidth="1"/>
    <col min="5815" max="5815" width="12.42578125" style="7" customWidth="1"/>
    <col min="5816" max="5816" width="9.7109375" style="7" customWidth="1"/>
    <col min="5817" max="5817" width="33.5703125" style="7" customWidth="1"/>
    <col min="5818" max="5818" width="10.5703125" style="7" customWidth="1"/>
    <col min="5819" max="5819" width="38.7109375" style="7" customWidth="1"/>
    <col min="5820" max="5820" width="10.85546875" style="7" customWidth="1"/>
    <col min="5821" max="5821" width="12.7109375" style="7" customWidth="1"/>
    <col min="5822" max="5822" width="10.5703125" style="7" customWidth="1"/>
    <col min="5823" max="5823" width="12.28515625" style="7" customWidth="1"/>
    <col min="5824" max="5824" width="5.42578125" style="7" customWidth="1"/>
    <col min="5825" max="5828" width="9.140625" style="7"/>
    <col min="5829" max="5830" width="11.42578125" style="7" bestFit="1" customWidth="1"/>
    <col min="5831" max="6066" width="9.140625" style="7"/>
    <col min="6067" max="6067" width="8" style="7" customWidth="1"/>
    <col min="6068" max="6068" width="10.85546875" style="7" customWidth="1"/>
    <col min="6069" max="6069" width="25.85546875" style="7" customWidth="1"/>
    <col min="6070" max="6070" width="12.140625" style="7" customWidth="1"/>
    <col min="6071" max="6071" width="12.42578125" style="7" customWidth="1"/>
    <col min="6072" max="6072" width="9.7109375" style="7" customWidth="1"/>
    <col min="6073" max="6073" width="33.5703125" style="7" customWidth="1"/>
    <col min="6074" max="6074" width="10.5703125" style="7" customWidth="1"/>
    <col min="6075" max="6075" width="38.7109375" style="7" customWidth="1"/>
    <col min="6076" max="6076" width="10.85546875" style="7" customWidth="1"/>
    <col min="6077" max="6077" width="12.7109375" style="7" customWidth="1"/>
    <col min="6078" max="6078" width="10.5703125" style="7" customWidth="1"/>
    <col min="6079" max="6079" width="12.28515625" style="7" customWidth="1"/>
    <col min="6080" max="6080" width="5.42578125" style="7" customWidth="1"/>
    <col min="6081" max="6084" width="9.140625" style="7"/>
    <col min="6085" max="6086" width="11.42578125" style="7" bestFit="1" customWidth="1"/>
    <col min="6087" max="6322" width="9.140625" style="7"/>
    <col min="6323" max="6323" width="8" style="7" customWidth="1"/>
    <col min="6324" max="6324" width="10.85546875" style="7" customWidth="1"/>
    <col min="6325" max="6325" width="25.85546875" style="7" customWidth="1"/>
    <col min="6326" max="6326" width="12.140625" style="7" customWidth="1"/>
    <col min="6327" max="6327" width="12.42578125" style="7" customWidth="1"/>
    <col min="6328" max="6328" width="9.7109375" style="7" customWidth="1"/>
    <col min="6329" max="6329" width="33.5703125" style="7" customWidth="1"/>
    <col min="6330" max="6330" width="10.5703125" style="7" customWidth="1"/>
    <col min="6331" max="6331" width="38.7109375" style="7" customWidth="1"/>
    <col min="6332" max="6332" width="10.85546875" style="7" customWidth="1"/>
    <col min="6333" max="6333" width="12.7109375" style="7" customWidth="1"/>
    <col min="6334" max="6334" width="10.5703125" style="7" customWidth="1"/>
    <col min="6335" max="6335" width="12.28515625" style="7" customWidth="1"/>
    <col min="6336" max="6336" width="5.42578125" style="7" customWidth="1"/>
    <col min="6337" max="6340" width="9.140625" style="7"/>
    <col min="6341" max="6342" width="11.42578125" style="7" bestFit="1" customWidth="1"/>
    <col min="6343" max="6578" width="9.140625" style="7"/>
    <col min="6579" max="6579" width="8" style="7" customWidth="1"/>
    <col min="6580" max="6580" width="10.85546875" style="7" customWidth="1"/>
    <col min="6581" max="6581" width="25.85546875" style="7" customWidth="1"/>
    <col min="6582" max="6582" width="12.140625" style="7" customWidth="1"/>
    <col min="6583" max="6583" width="12.42578125" style="7" customWidth="1"/>
    <col min="6584" max="6584" width="9.7109375" style="7" customWidth="1"/>
    <col min="6585" max="6585" width="33.5703125" style="7" customWidth="1"/>
    <col min="6586" max="6586" width="10.5703125" style="7" customWidth="1"/>
    <col min="6587" max="6587" width="38.7109375" style="7" customWidth="1"/>
    <col min="6588" max="6588" width="10.85546875" style="7" customWidth="1"/>
    <col min="6589" max="6589" width="12.7109375" style="7" customWidth="1"/>
    <col min="6590" max="6590" width="10.5703125" style="7" customWidth="1"/>
    <col min="6591" max="6591" width="12.28515625" style="7" customWidth="1"/>
    <col min="6592" max="6592" width="5.42578125" style="7" customWidth="1"/>
    <col min="6593" max="6596" width="9.140625" style="7"/>
    <col min="6597" max="6598" width="11.42578125" style="7" bestFit="1" customWidth="1"/>
    <col min="6599" max="6834" width="9.140625" style="7"/>
    <col min="6835" max="6835" width="8" style="7" customWidth="1"/>
    <col min="6836" max="6836" width="10.85546875" style="7" customWidth="1"/>
    <col min="6837" max="6837" width="25.85546875" style="7" customWidth="1"/>
    <col min="6838" max="6838" width="12.140625" style="7" customWidth="1"/>
    <col min="6839" max="6839" width="12.42578125" style="7" customWidth="1"/>
    <col min="6840" max="6840" width="9.7109375" style="7" customWidth="1"/>
    <col min="6841" max="6841" width="33.5703125" style="7" customWidth="1"/>
    <col min="6842" max="6842" width="10.5703125" style="7" customWidth="1"/>
    <col min="6843" max="6843" width="38.7109375" style="7" customWidth="1"/>
    <col min="6844" max="6844" width="10.85546875" style="7" customWidth="1"/>
    <col min="6845" max="6845" width="12.7109375" style="7" customWidth="1"/>
    <col min="6846" max="6846" width="10.5703125" style="7" customWidth="1"/>
    <col min="6847" max="6847" width="12.28515625" style="7" customWidth="1"/>
    <col min="6848" max="6848" width="5.42578125" style="7" customWidth="1"/>
    <col min="6849" max="6852" width="9.140625" style="7"/>
    <col min="6853" max="6854" width="11.42578125" style="7" bestFit="1" customWidth="1"/>
    <col min="6855" max="7090" width="9.140625" style="7"/>
    <col min="7091" max="7091" width="8" style="7" customWidth="1"/>
    <col min="7092" max="7092" width="10.85546875" style="7" customWidth="1"/>
    <col min="7093" max="7093" width="25.85546875" style="7" customWidth="1"/>
    <col min="7094" max="7094" width="12.140625" style="7" customWidth="1"/>
    <col min="7095" max="7095" width="12.42578125" style="7" customWidth="1"/>
    <col min="7096" max="7096" width="9.7109375" style="7" customWidth="1"/>
    <col min="7097" max="7097" width="33.5703125" style="7" customWidth="1"/>
    <col min="7098" max="7098" width="10.5703125" style="7" customWidth="1"/>
    <col min="7099" max="7099" width="38.7109375" style="7" customWidth="1"/>
    <col min="7100" max="7100" width="10.85546875" style="7" customWidth="1"/>
    <col min="7101" max="7101" width="12.7109375" style="7" customWidth="1"/>
    <col min="7102" max="7102" width="10.5703125" style="7" customWidth="1"/>
    <col min="7103" max="7103" width="12.28515625" style="7" customWidth="1"/>
    <col min="7104" max="7104" width="5.42578125" style="7" customWidth="1"/>
    <col min="7105" max="7108" width="9.140625" style="7"/>
    <col min="7109" max="7110" width="11.42578125" style="7" bestFit="1" customWidth="1"/>
    <col min="7111" max="7346" width="9.140625" style="7"/>
    <col min="7347" max="7347" width="8" style="7" customWidth="1"/>
    <col min="7348" max="7348" width="10.85546875" style="7" customWidth="1"/>
    <col min="7349" max="7349" width="25.85546875" style="7" customWidth="1"/>
    <col min="7350" max="7350" width="12.140625" style="7" customWidth="1"/>
    <col min="7351" max="7351" width="12.42578125" style="7" customWidth="1"/>
    <col min="7352" max="7352" width="9.7109375" style="7" customWidth="1"/>
    <col min="7353" max="7353" width="33.5703125" style="7" customWidth="1"/>
    <col min="7354" max="7354" width="10.5703125" style="7" customWidth="1"/>
    <col min="7355" max="7355" width="38.7109375" style="7" customWidth="1"/>
    <col min="7356" max="7356" width="10.85546875" style="7" customWidth="1"/>
    <col min="7357" max="7357" width="12.7109375" style="7" customWidth="1"/>
    <col min="7358" max="7358" width="10.5703125" style="7" customWidth="1"/>
    <col min="7359" max="7359" width="12.28515625" style="7" customWidth="1"/>
    <col min="7360" max="7360" width="5.42578125" style="7" customWidth="1"/>
    <col min="7361" max="7364" width="9.140625" style="7"/>
    <col min="7365" max="7366" width="11.42578125" style="7" bestFit="1" customWidth="1"/>
    <col min="7367" max="7602" width="9.140625" style="7"/>
    <col min="7603" max="7603" width="8" style="7" customWidth="1"/>
    <col min="7604" max="7604" width="10.85546875" style="7" customWidth="1"/>
    <col min="7605" max="7605" width="25.85546875" style="7" customWidth="1"/>
    <col min="7606" max="7606" width="12.140625" style="7" customWidth="1"/>
    <col min="7607" max="7607" width="12.42578125" style="7" customWidth="1"/>
    <col min="7608" max="7608" width="9.7109375" style="7" customWidth="1"/>
    <col min="7609" max="7609" width="33.5703125" style="7" customWidth="1"/>
    <col min="7610" max="7610" width="10.5703125" style="7" customWidth="1"/>
    <col min="7611" max="7611" width="38.7109375" style="7" customWidth="1"/>
    <col min="7612" max="7612" width="10.85546875" style="7" customWidth="1"/>
    <col min="7613" max="7613" width="12.7109375" style="7" customWidth="1"/>
    <col min="7614" max="7614" width="10.5703125" style="7" customWidth="1"/>
    <col min="7615" max="7615" width="12.28515625" style="7" customWidth="1"/>
    <col min="7616" max="7616" width="5.42578125" style="7" customWidth="1"/>
    <col min="7617" max="7620" width="9.140625" style="7"/>
    <col min="7621" max="7622" width="11.42578125" style="7" bestFit="1" customWidth="1"/>
    <col min="7623" max="7858" width="9.140625" style="7"/>
    <col min="7859" max="7859" width="8" style="7" customWidth="1"/>
    <col min="7860" max="7860" width="10.85546875" style="7" customWidth="1"/>
    <col min="7861" max="7861" width="25.85546875" style="7" customWidth="1"/>
    <col min="7862" max="7862" width="12.140625" style="7" customWidth="1"/>
    <col min="7863" max="7863" width="12.42578125" style="7" customWidth="1"/>
    <col min="7864" max="7864" width="9.7109375" style="7" customWidth="1"/>
    <col min="7865" max="7865" width="33.5703125" style="7" customWidth="1"/>
    <col min="7866" max="7866" width="10.5703125" style="7" customWidth="1"/>
    <col min="7867" max="7867" width="38.7109375" style="7" customWidth="1"/>
    <col min="7868" max="7868" width="10.85546875" style="7" customWidth="1"/>
    <col min="7869" max="7869" width="12.7109375" style="7" customWidth="1"/>
    <col min="7870" max="7870" width="10.5703125" style="7" customWidth="1"/>
    <col min="7871" max="7871" width="12.28515625" style="7" customWidth="1"/>
    <col min="7872" max="7872" width="5.42578125" style="7" customWidth="1"/>
    <col min="7873" max="7876" width="9.140625" style="7"/>
    <col min="7877" max="7878" width="11.42578125" style="7" bestFit="1" customWidth="1"/>
    <col min="7879" max="8114" width="9.140625" style="7"/>
    <col min="8115" max="8115" width="8" style="7" customWidth="1"/>
    <col min="8116" max="8116" width="10.85546875" style="7" customWidth="1"/>
    <col min="8117" max="8117" width="25.85546875" style="7" customWidth="1"/>
    <col min="8118" max="8118" width="12.140625" style="7" customWidth="1"/>
    <col min="8119" max="8119" width="12.42578125" style="7" customWidth="1"/>
    <col min="8120" max="8120" width="9.7109375" style="7" customWidth="1"/>
    <col min="8121" max="8121" width="33.5703125" style="7" customWidth="1"/>
    <col min="8122" max="8122" width="10.5703125" style="7" customWidth="1"/>
    <col min="8123" max="8123" width="38.7109375" style="7" customWidth="1"/>
    <col min="8124" max="8124" width="10.85546875" style="7" customWidth="1"/>
    <col min="8125" max="8125" width="12.7109375" style="7" customWidth="1"/>
    <col min="8126" max="8126" width="10.5703125" style="7" customWidth="1"/>
    <col min="8127" max="8127" width="12.28515625" style="7" customWidth="1"/>
    <col min="8128" max="8128" width="5.42578125" style="7" customWidth="1"/>
    <col min="8129" max="8132" width="9.140625" style="7"/>
    <col min="8133" max="8134" width="11.42578125" style="7" bestFit="1" customWidth="1"/>
    <col min="8135" max="8370" width="9.140625" style="7"/>
    <col min="8371" max="8371" width="8" style="7" customWidth="1"/>
    <col min="8372" max="8372" width="10.85546875" style="7" customWidth="1"/>
    <col min="8373" max="8373" width="25.85546875" style="7" customWidth="1"/>
    <col min="8374" max="8374" width="12.140625" style="7" customWidth="1"/>
    <col min="8375" max="8375" width="12.42578125" style="7" customWidth="1"/>
    <col min="8376" max="8376" width="9.7109375" style="7" customWidth="1"/>
    <col min="8377" max="8377" width="33.5703125" style="7" customWidth="1"/>
    <col min="8378" max="8378" width="10.5703125" style="7" customWidth="1"/>
    <col min="8379" max="8379" width="38.7109375" style="7" customWidth="1"/>
    <col min="8380" max="8380" width="10.85546875" style="7" customWidth="1"/>
    <col min="8381" max="8381" width="12.7109375" style="7" customWidth="1"/>
    <col min="8382" max="8382" width="10.5703125" style="7" customWidth="1"/>
    <col min="8383" max="8383" width="12.28515625" style="7" customWidth="1"/>
    <col min="8384" max="8384" width="5.42578125" style="7" customWidth="1"/>
    <col min="8385" max="8388" width="9.140625" style="7"/>
    <col min="8389" max="8390" width="11.42578125" style="7" bestFit="1" customWidth="1"/>
    <col min="8391" max="8626" width="9.140625" style="7"/>
    <col min="8627" max="8627" width="8" style="7" customWidth="1"/>
    <col min="8628" max="8628" width="10.85546875" style="7" customWidth="1"/>
    <col min="8629" max="8629" width="25.85546875" style="7" customWidth="1"/>
    <col min="8630" max="8630" width="12.140625" style="7" customWidth="1"/>
    <col min="8631" max="8631" width="12.42578125" style="7" customWidth="1"/>
    <col min="8632" max="8632" width="9.7109375" style="7" customWidth="1"/>
    <col min="8633" max="8633" width="33.5703125" style="7" customWidth="1"/>
    <col min="8634" max="8634" width="10.5703125" style="7" customWidth="1"/>
    <col min="8635" max="8635" width="38.7109375" style="7" customWidth="1"/>
    <col min="8636" max="8636" width="10.85546875" style="7" customWidth="1"/>
    <col min="8637" max="8637" width="12.7109375" style="7" customWidth="1"/>
    <col min="8638" max="8638" width="10.5703125" style="7" customWidth="1"/>
    <col min="8639" max="8639" width="12.28515625" style="7" customWidth="1"/>
    <col min="8640" max="8640" width="5.42578125" style="7" customWidth="1"/>
    <col min="8641" max="8644" width="9.140625" style="7"/>
    <col min="8645" max="8646" width="11.42578125" style="7" bestFit="1" customWidth="1"/>
    <col min="8647" max="8882" width="9.140625" style="7"/>
    <col min="8883" max="8883" width="8" style="7" customWidth="1"/>
    <col min="8884" max="8884" width="10.85546875" style="7" customWidth="1"/>
    <col min="8885" max="8885" width="25.85546875" style="7" customWidth="1"/>
    <col min="8886" max="8886" width="12.140625" style="7" customWidth="1"/>
    <col min="8887" max="8887" width="12.42578125" style="7" customWidth="1"/>
    <col min="8888" max="8888" width="9.7109375" style="7" customWidth="1"/>
    <col min="8889" max="8889" width="33.5703125" style="7" customWidth="1"/>
    <col min="8890" max="8890" width="10.5703125" style="7" customWidth="1"/>
    <col min="8891" max="8891" width="38.7109375" style="7" customWidth="1"/>
    <col min="8892" max="8892" width="10.85546875" style="7" customWidth="1"/>
    <col min="8893" max="8893" width="12.7109375" style="7" customWidth="1"/>
    <col min="8894" max="8894" width="10.5703125" style="7" customWidth="1"/>
    <col min="8895" max="8895" width="12.28515625" style="7" customWidth="1"/>
    <col min="8896" max="8896" width="5.42578125" style="7" customWidth="1"/>
    <col min="8897" max="8900" width="9.140625" style="7"/>
    <col min="8901" max="8902" width="11.42578125" style="7" bestFit="1" customWidth="1"/>
    <col min="8903" max="9138" width="9.140625" style="7"/>
    <col min="9139" max="9139" width="8" style="7" customWidth="1"/>
    <col min="9140" max="9140" width="10.85546875" style="7" customWidth="1"/>
    <col min="9141" max="9141" width="25.85546875" style="7" customWidth="1"/>
    <col min="9142" max="9142" width="12.140625" style="7" customWidth="1"/>
    <col min="9143" max="9143" width="12.42578125" style="7" customWidth="1"/>
    <col min="9144" max="9144" width="9.7109375" style="7" customWidth="1"/>
    <col min="9145" max="9145" width="33.5703125" style="7" customWidth="1"/>
    <col min="9146" max="9146" width="10.5703125" style="7" customWidth="1"/>
    <col min="9147" max="9147" width="38.7109375" style="7" customWidth="1"/>
    <col min="9148" max="9148" width="10.85546875" style="7" customWidth="1"/>
    <col min="9149" max="9149" width="12.7109375" style="7" customWidth="1"/>
    <col min="9150" max="9150" width="10.5703125" style="7" customWidth="1"/>
    <col min="9151" max="9151" width="12.28515625" style="7" customWidth="1"/>
    <col min="9152" max="9152" width="5.42578125" style="7" customWidth="1"/>
    <col min="9153" max="9156" width="9.140625" style="7"/>
    <col min="9157" max="9158" width="11.42578125" style="7" bestFit="1" customWidth="1"/>
    <col min="9159" max="9394" width="9.140625" style="7"/>
    <col min="9395" max="9395" width="8" style="7" customWidth="1"/>
    <col min="9396" max="9396" width="10.85546875" style="7" customWidth="1"/>
    <col min="9397" max="9397" width="25.85546875" style="7" customWidth="1"/>
    <col min="9398" max="9398" width="12.140625" style="7" customWidth="1"/>
    <col min="9399" max="9399" width="12.42578125" style="7" customWidth="1"/>
    <col min="9400" max="9400" width="9.7109375" style="7" customWidth="1"/>
    <col min="9401" max="9401" width="33.5703125" style="7" customWidth="1"/>
    <col min="9402" max="9402" width="10.5703125" style="7" customWidth="1"/>
    <col min="9403" max="9403" width="38.7109375" style="7" customWidth="1"/>
    <col min="9404" max="9404" width="10.85546875" style="7" customWidth="1"/>
    <col min="9405" max="9405" width="12.7109375" style="7" customWidth="1"/>
    <col min="9406" max="9406" width="10.5703125" style="7" customWidth="1"/>
    <col min="9407" max="9407" width="12.28515625" style="7" customWidth="1"/>
    <col min="9408" max="9408" width="5.42578125" style="7" customWidth="1"/>
    <col min="9409" max="9412" width="9.140625" style="7"/>
    <col min="9413" max="9414" width="11.42578125" style="7" bestFit="1" customWidth="1"/>
    <col min="9415" max="9650" width="9.140625" style="7"/>
    <col min="9651" max="9651" width="8" style="7" customWidth="1"/>
    <col min="9652" max="9652" width="10.85546875" style="7" customWidth="1"/>
    <col min="9653" max="9653" width="25.85546875" style="7" customWidth="1"/>
    <col min="9654" max="9654" width="12.140625" style="7" customWidth="1"/>
    <col min="9655" max="9655" width="12.42578125" style="7" customWidth="1"/>
    <col min="9656" max="9656" width="9.7109375" style="7" customWidth="1"/>
    <col min="9657" max="9657" width="33.5703125" style="7" customWidth="1"/>
    <col min="9658" max="9658" width="10.5703125" style="7" customWidth="1"/>
    <col min="9659" max="9659" width="38.7109375" style="7" customWidth="1"/>
    <col min="9660" max="9660" width="10.85546875" style="7" customWidth="1"/>
    <col min="9661" max="9661" width="12.7109375" style="7" customWidth="1"/>
    <col min="9662" max="9662" width="10.5703125" style="7" customWidth="1"/>
    <col min="9663" max="9663" width="12.28515625" style="7" customWidth="1"/>
    <col min="9664" max="9664" width="5.42578125" style="7" customWidth="1"/>
    <col min="9665" max="9668" width="9.140625" style="7"/>
    <col min="9669" max="9670" width="11.42578125" style="7" bestFit="1" customWidth="1"/>
    <col min="9671" max="9906" width="9.140625" style="7"/>
    <col min="9907" max="9907" width="8" style="7" customWidth="1"/>
    <col min="9908" max="9908" width="10.85546875" style="7" customWidth="1"/>
    <col min="9909" max="9909" width="25.85546875" style="7" customWidth="1"/>
    <col min="9910" max="9910" width="12.140625" style="7" customWidth="1"/>
    <col min="9911" max="9911" width="12.42578125" style="7" customWidth="1"/>
    <col min="9912" max="9912" width="9.7109375" style="7" customWidth="1"/>
    <col min="9913" max="9913" width="33.5703125" style="7" customWidth="1"/>
    <col min="9914" max="9914" width="10.5703125" style="7" customWidth="1"/>
    <col min="9915" max="9915" width="38.7109375" style="7" customWidth="1"/>
    <col min="9916" max="9916" width="10.85546875" style="7" customWidth="1"/>
    <col min="9917" max="9917" width="12.7109375" style="7" customWidth="1"/>
    <col min="9918" max="9918" width="10.5703125" style="7" customWidth="1"/>
    <col min="9919" max="9919" width="12.28515625" style="7" customWidth="1"/>
    <col min="9920" max="9920" width="5.42578125" style="7" customWidth="1"/>
    <col min="9921" max="9924" width="9.140625" style="7"/>
    <col min="9925" max="9926" width="11.42578125" style="7" bestFit="1" customWidth="1"/>
    <col min="9927" max="10162" width="9.140625" style="7"/>
    <col min="10163" max="10163" width="8" style="7" customWidth="1"/>
    <col min="10164" max="10164" width="10.85546875" style="7" customWidth="1"/>
    <col min="10165" max="10165" width="25.85546875" style="7" customWidth="1"/>
    <col min="10166" max="10166" width="12.140625" style="7" customWidth="1"/>
    <col min="10167" max="10167" width="12.42578125" style="7" customWidth="1"/>
    <col min="10168" max="10168" width="9.7109375" style="7" customWidth="1"/>
    <col min="10169" max="10169" width="33.5703125" style="7" customWidth="1"/>
    <col min="10170" max="10170" width="10.5703125" style="7" customWidth="1"/>
    <col min="10171" max="10171" width="38.7109375" style="7" customWidth="1"/>
    <col min="10172" max="10172" width="10.85546875" style="7" customWidth="1"/>
    <col min="10173" max="10173" width="12.7109375" style="7" customWidth="1"/>
    <col min="10174" max="10174" width="10.5703125" style="7" customWidth="1"/>
    <col min="10175" max="10175" width="12.28515625" style="7" customWidth="1"/>
    <col min="10176" max="10176" width="5.42578125" style="7" customWidth="1"/>
    <col min="10177" max="10180" width="9.140625" style="7"/>
    <col min="10181" max="10182" width="11.42578125" style="7" bestFit="1" customWidth="1"/>
    <col min="10183" max="10418" width="9.140625" style="7"/>
    <col min="10419" max="10419" width="8" style="7" customWidth="1"/>
    <col min="10420" max="10420" width="10.85546875" style="7" customWidth="1"/>
    <col min="10421" max="10421" width="25.85546875" style="7" customWidth="1"/>
    <col min="10422" max="10422" width="12.140625" style="7" customWidth="1"/>
    <col min="10423" max="10423" width="12.42578125" style="7" customWidth="1"/>
    <col min="10424" max="10424" width="9.7109375" style="7" customWidth="1"/>
    <col min="10425" max="10425" width="33.5703125" style="7" customWidth="1"/>
    <col min="10426" max="10426" width="10.5703125" style="7" customWidth="1"/>
    <col min="10427" max="10427" width="38.7109375" style="7" customWidth="1"/>
    <col min="10428" max="10428" width="10.85546875" style="7" customWidth="1"/>
    <col min="10429" max="10429" width="12.7109375" style="7" customWidth="1"/>
    <col min="10430" max="10430" width="10.5703125" style="7" customWidth="1"/>
    <col min="10431" max="10431" width="12.28515625" style="7" customWidth="1"/>
    <col min="10432" max="10432" width="5.42578125" style="7" customWidth="1"/>
    <col min="10433" max="10436" width="9.140625" style="7"/>
    <col min="10437" max="10438" width="11.42578125" style="7" bestFit="1" customWidth="1"/>
    <col min="10439" max="10674" width="9.140625" style="7"/>
    <col min="10675" max="10675" width="8" style="7" customWidth="1"/>
    <col min="10676" max="10676" width="10.85546875" style="7" customWidth="1"/>
    <col min="10677" max="10677" width="25.85546875" style="7" customWidth="1"/>
    <col min="10678" max="10678" width="12.140625" style="7" customWidth="1"/>
    <col min="10679" max="10679" width="12.42578125" style="7" customWidth="1"/>
    <col min="10680" max="10680" width="9.7109375" style="7" customWidth="1"/>
    <col min="10681" max="10681" width="33.5703125" style="7" customWidth="1"/>
    <col min="10682" max="10682" width="10.5703125" style="7" customWidth="1"/>
    <col min="10683" max="10683" width="38.7109375" style="7" customWidth="1"/>
    <col min="10684" max="10684" width="10.85546875" style="7" customWidth="1"/>
    <col min="10685" max="10685" width="12.7109375" style="7" customWidth="1"/>
    <col min="10686" max="10686" width="10.5703125" style="7" customWidth="1"/>
    <col min="10687" max="10687" width="12.28515625" style="7" customWidth="1"/>
    <col min="10688" max="10688" width="5.42578125" style="7" customWidth="1"/>
    <col min="10689" max="10692" width="9.140625" style="7"/>
    <col min="10693" max="10694" width="11.42578125" style="7" bestFit="1" customWidth="1"/>
    <col min="10695" max="10930" width="9.140625" style="7"/>
    <col min="10931" max="10931" width="8" style="7" customWidth="1"/>
    <col min="10932" max="10932" width="10.85546875" style="7" customWidth="1"/>
    <col min="10933" max="10933" width="25.85546875" style="7" customWidth="1"/>
    <col min="10934" max="10934" width="12.140625" style="7" customWidth="1"/>
    <col min="10935" max="10935" width="12.42578125" style="7" customWidth="1"/>
    <col min="10936" max="10936" width="9.7109375" style="7" customWidth="1"/>
    <col min="10937" max="10937" width="33.5703125" style="7" customWidth="1"/>
    <col min="10938" max="10938" width="10.5703125" style="7" customWidth="1"/>
    <col min="10939" max="10939" width="38.7109375" style="7" customWidth="1"/>
    <col min="10940" max="10940" width="10.85546875" style="7" customWidth="1"/>
    <col min="10941" max="10941" width="12.7109375" style="7" customWidth="1"/>
    <col min="10942" max="10942" width="10.5703125" style="7" customWidth="1"/>
    <col min="10943" max="10943" width="12.28515625" style="7" customWidth="1"/>
    <col min="10944" max="10944" width="5.42578125" style="7" customWidth="1"/>
    <col min="10945" max="10948" width="9.140625" style="7"/>
    <col min="10949" max="10950" width="11.42578125" style="7" bestFit="1" customWidth="1"/>
    <col min="10951" max="11186" width="9.140625" style="7"/>
    <col min="11187" max="11187" width="8" style="7" customWidth="1"/>
    <col min="11188" max="11188" width="10.85546875" style="7" customWidth="1"/>
    <col min="11189" max="11189" width="25.85546875" style="7" customWidth="1"/>
    <col min="11190" max="11190" width="12.140625" style="7" customWidth="1"/>
    <col min="11191" max="11191" width="12.42578125" style="7" customWidth="1"/>
    <col min="11192" max="11192" width="9.7109375" style="7" customWidth="1"/>
    <col min="11193" max="11193" width="33.5703125" style="7" customWidth="1"/>
    <col min="11194" max="11194" width="10.5703125" style="7" customWidth="1"/>
    <col min="11195" max="11195" width="38.7109375" style="7" customWidth="1"/>
    <col min="11196" max="11196" width="10.85546875" style="7" customWidth="1"/>
    <col min="11197" max="11197" width="12.7109375" style="7" customWidth="1"/>
    <col min="11198" max="11198" width="10.5703125" style="7" customWidth="1"/>
    <col min="11199" max="11199" width="12.28515625" style="7" customWidth="1"/>
    <col min="11200" max="11200" width="5.42578125" style="7" customWidth="1"/>
    <col min="11201" max="11204" width="9.140625" style="7"/>
    <col min="11205" max="11206" width="11.42578125" style="7" bestFit="1" customWidth="1"/>
    <col min="11207" max="11442" width="9.140625" style="7"/>
    <col min="11443" max="11443" width="8" style="7" customWidth="1"/>
    <col min="11444" max="11444" width="10.85546875" style="7" customWidth="1"/>
    <col min="11445" max="11445" width="25.85546875" style="7" customWidth="1"/>
    <col min="11446" max="11446" width="12.140625" style="7" customWidth="1"/>
    <col min="11447" max="11447" width="12.42578125" style="7" customWidth="1"/>
    <col min="11448" max="11448" width="9.7109375" style="7" customWidth="1"/>
    <col min="11449" max="11449" width="33.5703125" style="7" customWidth="1"/>
    <col min="11450" max="11450" width="10.5703125" style="7" customWidth="1"/>
    <col min="11451" max="11451" width="38.7109375" style="7" customWidth="1"/>
    <col min="11452" max="11452" width="10.85546875" style="7" customWidth="1"/>
    <col min="11453" max="11453" width="12.7109375" style="7" customWidth="1"/>
    <col min="11454" max="11454" width="10.5703125" style="7" customWidth="1"/>
    <col min="11455" max="11455" width="12.28515625" style="7" customWidth="1"/>
    <col min="11456" max="11456" width="5.42578125" style="7" customWidth="1"/>
    <col min="11457" max="11460" width="9.140625" style="7"/>
    <col min="11461" max="11462" width="11.42578125" style="7" bestFit="1" customWidth="1"/>
    <col min="11463" max="11698" width="9.140625" style="7"/>
    <col min="11699" max="11699" width="8" style="7" customWidth="1"/>
    <col min="11700" max="11700" width="10.85546875" style="7" customWidth="1"/>
    <col min="11701" max="11701" width="25.85546875" style="7" customWidth="1"/>
    <col min="11702" max="11702" width="12.140625" style="7" customWidth="1"/>
    <col min="11703" max="11703" width="12.42578125" style="7" customWidth="1"/>
    <col min="11704" max="11704" width="9.7109375" style="7" customWidth="1"/>
    <col min="11705" max="11705" width="33.5703125" style="7" customWidth="1"/>
    <col min="11706" max="11706" width="10.5703125" style="7" customWidth="1"/>
    <col min="11707" max="11707" width="38.7109375" style="7" customWidth="1"/>
    <col min="11708" max="11708" width="10.85546875" style="7" customWidth="1"/>
    <col min="11709" max="11709" width="12.7109375" style="7" customWidth="1"/>
    <col min="11710" max="11710" width="10.5703125" style="7" customWidth="1"/>
    <col min="11711" max="11711" width="12.28515625" style="7" customWidth="1"/>
    <col min="11712" max="11712" width="5.42578125" style="7" customWidth="1"/>
    <col min="11713" max="11716" width="9.140625" style="7"/>
    <col min="11717" max="11718" width="11.42578125" style="7" bestFit="1" customWidth="1"/>
    <col min="11719" max="11954" width="9.140625" style="7"/>
    <col min="11955" max="11955" width="8" style="7" customWidth="1"/>
    <col min="11956" max="11956" width="10.85546875" style="7" customWidth="1"/>
    <col min="11957" max="11957" width="25.85546875" style="7" customWidth="1"/>
    <col min="11958" max="11958" width="12.140625" style="7" customWidth="1"/>
    <col min="11959" max="11959" width="12.42578125" style="7" customWidth="1"/>
    <col min="11960" max="11960" width="9.7109375" style="7" customWidth="1"/>
    <col min="11961" max="11961" width="33.5703125" style="7" customWidth="1"/>
    <col min="11962" max="11962" width="10.5703125" style="7" customWidth="1"/>
    <col min="11963" max="11963" width="38.7109375" style="7" customWidth="1"/>
    <col min="11964" max="11964" width="10.85546875" style="7" customWidth="1"/>
    <col min="11965" max="11965" width="12.7109375" style="7" customWidth="1"/>
    <col min="11966" max="11966" width="10.5703125" style="7" customWidth="1"/>
    <col min="11967" max="11967" width="12.28515625" style="7" customWidth="1"/>
    <col min="11968" max="11968" width="5.42578125" style="7" customWidth="1"/>
    <col min="11969" max="11972" width="9.140625" style="7"/>
    <col min="11973" max="11974" width="11.42578125" style="7" bestFit="1" customWidth="1"/>
    <col min="11975" max="12210" width="9.140625" style="7"/>
    <col min="12211" max="12211" width="8" style="7" customWidth="1"/>
    <col min="12212" max="12212" width="10.85546875" style="7" customWidth="1"/>
    <col min="12213" max="12213" width="25.85546875" style="7" customWidth="1"/>
    <col min="12214" max="12214" width="12.140625" style="7" customWidth="1"/>
    <col min="12215" max="12215" width="12.42578125" style="7" customWidth="1"/>
    <col min="12216" max="12216" width="9.7109375" style="7" customWidth="1"/>
    <col min="12217" max="12217" width="33.5703125" style="7" customWidth="1"/>
    <col min="12218" max="12218" width="10.5703125" style="7" customWidth="1"/>
    <col min="12219" max="12219" width="38.7109375" style="7" customWidth="1"/>
    <col min="12220" max="12220" width="10.85546875" style="7" customWidth="1"/>
    <col min="12221" max="12221" width="12.7109375" style="7" customWidth="1"/>
    <col min="12222" max="12222" width="10.5703125" style="7" customWidth="1"/>
    <col min="12223" max="12223" width="12.28515625" style="7" customWidth="1"/>
    <col min="12224" max="12224" width="5.42578125" style="7" customWidth="1"/>
    <col min="12225" max="12228" width="9.140625" style="7"/>
    <col min="12229" max="12230" width="11.42578125" style="7" bestFit="1" customWidth="1"/>
    <col min="12231" max="12466" width="9.140625" style="7"/>
    <col min="12467" max="12467" width="8" style="7" customWidth="1"/>
    <col min="12468" max="12468" width="10.85546875" style="7" customWidth="1"/>
    <col min="12469" max="12469" width="25.85546875" style="7" customWidth="1"/>
    <col min="12470" max="12470" width="12.140625" style="7" customWidth="1"/>
    <col min="12471" max="12471" width="12.42578125" style="7" customWidth="1"/>
    <col min="12472" max="12472" width="9.7109375" style="7" customWidth="1"/>
    <col min="12473" max="12473" width="33.5703125" style="7" customWidth="1"/>
    <col min="12474" max="12474" width="10.5703125" style="7" customWidth="1"/>
    <col min="12475" max="12475" width="38.7109375" style="7" customWidth="1"/>
    <col min="12476" max="12476" width="10.85546875" style="7" customWidth="1"/>
    <col min="12477" max="12477" width="12.7109375" style="7" customWidth="1"/>
    <col min="12478" max="12478" width="10.5703125" style="7" customWidth="1"/>
    <col min="12479" max="12479" width="12.28515625" style="7" customWidth="1"/>
    <col min="12480" max="12480" width="5.42578125" style="7" customWidth="1"/>
    <col min="12481" max="12484" width="9.140625" style="7"/>
    <col min="12485" max="12486" width="11.42578125" style="7" bestFit="1" customWidth="1"/>
    <col min="12487" max="12722" width="9.140625" style="7"/>
    <col min="12723" max="12723" width="8" style="7" customWidth="1"/>
    <col min="12724" max="12724" width="10.85546875" style="7" customWidth="1"/>
    <col min="12725" max="12725" width="25.85546875" style="7" customWidth="1"/>
    <col min="12726" max="12726" width="12.140625" style="7" customWidth="1"/>
    <col min="12727" max="12727" width="12.42578125" style="7" customWidth="1"/>
    <col min="12728" max="12728" width="9.7109375" style="7" customWidth="1"/>
    <col min="12729" max="12729" width="33.5703125" style="7" customWidth="1"/>
    <col min="12730" max="12730" width="10.5703125" style="7" customWidth="1"/>
    <col min="12731" max="12731" width="38.7109375" style="7" customWidth="1"/>
    <col min="12732" max="12732" width="10.85546875" style="7" customWidth="1"/>
    <col min="12733" max="12733" width="12.7109375" style="7" customWidth="1"/>
    <col min="12734" max="12734" width="10.5703125" style="7" customWidth="1"/>
    <col min="12735" max="12735" width="12.28515625" style="7" customWidth="1"/>
    <col min="12736" max="12736" width="5.42578125" style="7" customWidth="1"/>
    <col min="12737" max="12740" width="9.140625" style="7"/>
    <col min="12741" max="12742" width="11.42578125" style="7" bestFit="1" customWidth="1"/>
    <col min="12743" max="12978" width="9.140625" style="7"/>
    <col min="12979" max="12979" width="8" style="7" customWidth="1"/>
    <col min="12980" max="12980" width="10.85546875" style="7" customWidth="1"/>
    <col min="12981" max="12981" width="25.85546875" style="7" customWidth="1"/>
    <col min="12982" max="12982" width="12.140625" style="7" customWidth="1"/>
    <col min="12983" max="12983" width="12.42578125" style="7" customWidth="1"/>
    <col min="12984" max="12984" width="9.7109375" style="7" customWidth="1"/>
    <col min="12985" max="12985" width="33.5703125" style="7" customWidth="1"/>
    <col min="12986" max="12986" width="10.5703125" style="7" customWidth="1"/>
    <col min="12987" max="12987" width="38.7109375" style="7" customWidth="1"/>
    <col min="12988" max="12988" width="10.85546875" style="7" customWidth="1"/>
    <col min="12989" max="12989" width="12.7109375" style="7" customWidth="1"/>
    <col min="12990" max="12990" width="10.5703125" style="7" customWidth="1"/>
    <col min="12991" max="12991" width="12.28515625" style="7" customWidth="1"/>
    <col min="12992" max="12992" width="5.42578125" style="7" customWidth="1"/>
    <col min="12993" max="12996" width="9.140625" style="7"/>
    <col min="12997" max="12998" width="11.42578125" style="7" bestFit="1" customWidth="1"/>
    <col min="12999" max="13234" width="9.140625" style="7"/>
    <col min="13235" max="13235" width="8" style="7" customWidth="1"/>
    <col min="13236" max="13236" width="10.85546875" style="7" customWidth="1"/>
    <col min="13237" max="13237" width="25.85546875" style="7" customWidth="1"/>
    <col min="13238" max="13238" width="12.140625" style="7" customWidth="1"/>
    <col min="13239" max="13239" width="12.42578125" style="7" customWidth="1"/>
    <col min="13240" max="13240" width="9.7109375" style="7" customWidth="1"/>
    <col min="13241" max="13241" width="33.5703125" style="7" customWidth="1"/>
    <col min="13242" max="13242" width="10.5703125" style="7" customWidth="1"/>
    <col min="13243" max="13243" width="38.7109375" style="7" customWidth="1"/>
    <col min="13244" max="13244" width="10.85546875" style="7" customWidth="1"/>
    <col min="13245" max="13245" width="12.7109375" style="7" customWidth="1"/>
    <col min="13246" max="13246" width="10.5703125" style="7" customWidth="1"/>
    <col min="13247" max="13247" width="12.28515625" style="7" customWidth="1"/>
    <col min="13248" max="13248" width="5.42578125" style="7" customWidth="1"/>
    <col min="13249" max="13252" width="9.140625" style="7"/>
    <col min="13253" max="13254" width="11.42578125" style="7" bestFit="1" customWidth="1"/>
    <col min="13255" max="13490" width="9.140625" style="7"/>
    <col min="13491" max="13491" width="8" style="7" customWidth="1"/>
    <col min="13492" max="13492" width="10.85546875" style="7" customWidth="1"/>
    <col min="13493" max="13493" width="25.85546875" style="7" customWidth="1"/>
    <col min="13494" max="13494" width="12.140625" style="7" customWidth="1"/>
    <col min="13495" max="13495" width="12.42578125" style="7" customWidth="1"/>
    <col min="13496" max="13496" width="9.7109375" style="7" customWidth="1"/>
    <col min="13497" max="13497" width="33.5703125" style="7" customWidth="1"/>
    <col min="13498" max="13498" width="10.5703125" style="7" customWidth="1"/>
    <col min="13499" max="13499" width="38.7109375" style="7" customWidth="1"/>
    <col min="13500" max="13500" width="10.85546875" style="7" customWidth="1"/>
    <col min="13501" max="13501" width="12.7109375" style="7" customWidth="1"/>
    <col min="13502" max="13502" width="10.5703125" style="7" customWidth="1"/>
    <col min="13503" max="13503" width="12.28515625" style="7" customWidth="1"/>
    <col min="13504" max="13504" width="5.42578125" style="7" customWidth="1"/>
    <col min="13505" max="13508" width="9.140625" style="7"/>
    <col min="13509" max="13510" width="11.42578125" style="7" bestFit="1" customWidth="1"/>
    <col min="13511" max="13746" width="9.140625" style="7"/>
    <col min="13747" max="13747" width="8" style="7" customWidth="1"/>
    <col min="13748" max="13748" width="10.85546875" style="7" customWidth="1"/>
    <col min="13749" max="13749" width="25.85546875" style="7" customWidth="1"/>
    <col min="13750" max="13750" width="12.140625" style="7" customWidth="1"/>
    <col min="13751" max="13751" width="12.42578125" style="7" customWidth="1"/>
    <col min="13752" max="13752" width="9.7109375" style="7" customWidth="1"/>
    <col min="13753" max="13753" width="33.5703125" style="7" customWidth="1"/>
    <col min="13754" max="13754" width="10.5703125" style="7" customWidth="1"/>
    <col min="13755" max="13755" width="38.7109375" style="7" customWidth="1"/>
    <col min="13756" max="13756" width="10.85546875" style="7" customWidth="1"/>
    <col min="13757" max="13757" width="12.7109375" style="7" customWidth="1"/>
    <col min="13758" max="13758" width="10.5703125" style="7" customWidth="1"/>
    <col min="13759" max="13759" width="12.28515625" style="7" customWidth="1"/>
    <col min="13760" max="13760" width="5.42578125" style="7" customWidth="1"/>
    <col min="13761" max="13764" width="9.140625" style="7"/>
    <col min="13765" max="13766" width="11.42578125" style="7" bestFit="1" customWidth="1"/>
    <col min="13767" max="14002" width="9.140625" style="7"/>
    <col min="14003" max="14003" width="8" style="7" customWidth="1"/>
    <col min="14004" max="14004" width="10.85546875" style="7" customWidth="1"/>
    <col min="14005" max="14005" width="25.85546875" style="7" customWidth="1"/>
    <col min="14006" max="14006" width="12.140625" style="7" customWidth="1"/>
    <col min="14007" max="14007" width="12.42578125" style="7" customWidth="1"/>
    <col min="14008" max="14008" width="9.7109375" style="7" customWidth="1"/>
    <col min="14009" max="14009" width="33.5703125" style="7" customWidth="1"/>
    <col min="14010" max="14010" width="10.5703125" style="7" customWidth="1"/>
    <col min="14011" max="14011" width="38.7109375" style="7" customWidth="1"/>
    <col min="14012" max="14012" width="10.85546875" style="7" customWidth="1"/>
    <col min="14013" max="14013" width="12.7109375" style="7" customWidth="1"/>
    <col min="14014" max="14014" width="10.5703125" style="7" customWidth="1"/>
    <col min="14015" max="14015" width="12.28515625" style="7" customWidth="1"/>
    <col min="14016" max="14016" width="5.42578125" style="7" customWidth="1"/>
    <col min="14017" max="14020" width="9.140625" style="7"/>
    <col min="14021" max="14022" width="11.42578125" style="7" bestFit="1" customWidth="1"/>
    <col min="14023" max="14258" width="9.140625" style="7"/>
    <col min="14259" max="14259" width="8" style="7" customWidth="1"/>
    <col min="14260" max="14260" width="10.85546875" style="7" customWidth="1"/>
    <col min="14261" max="14261" width="25.85546875" style="7" customWidth="1"/>
    <col min="14262" max="14262" width="12.140625" style="7" customWidth="1"/>
    <col min="14263" max="14263" width="12.42578125" style="7" customWidth="1"/>
    <col min="14264" max="14264" width="9.7109375" style="7" customWidth="1"/>
    <col min="14265" max="14265" width="33.5703125" style="7" customWidth="1"/>
    <col min="14266" max="14266" width="10.5703125" style="7" customWidth="1"/>
    <col min="14267" max="14267" width="38.7109375" style="7" customWidth="1"/>
    <col min="14268" max="14268" width="10.85546875" style="7" customWidth="1"/>
    <col min="14269" max="14269" width="12.7109375" style="7" customWidth="1"/>
    <col min="14270" max="14270" width="10.5703125" style="7" customWidth="1"/>
    <col min="14271" max="14271" width="12.28515625" style="7" customWidth="1"/>
    <col min="14272" max="14272" width="5.42578125" style="7" customWidth="1"/>
    <col min="14273" max="14276" width="9.140625" style="7"/>
    <col min="14277" max="14278" width="11.42578125" style="7" bestFit="1" customWidth="1"/>
    <col min="14279" max="14514" width="9.140625" style="7"/>
    <col min="14515" max="14515" width="8" style="7" customWidth="1"/>
    <col min="14516" max="14516" width="10.85546875" style="7" customWidth="1"/>
    <col min="14517" max="14517" width="25.85546875" style="7" customWidth="1"/>
    <col min="14518" max="14518" width="12.140625" style="7" customWidth="1"/>
    <col min="14519" max="14519" width="12.42578125" style="7" customWidth="1"/>
    <col min="14520" max="14520" width="9.7109375" style="7" customWidth="1"/>
    <col min="14521" max="14521" width="33.5703125" style="7" customWidth="1"/>
    <col min="14522" max="14522" width="10.5703125" style="7" customWidth="1"/>
    <col min="14523" max="14523" width="38.7109375" style="7" customWidth="1"/>
    <col min="14524" max="14524" width="10.85546875" style="7" customWidth="1"/>
    <col min="14525" max="14525" width="12.7109375" style="7" customWidth="1"/>
    <col min="14526" max="14526" width="10.5703125" style="7" customWidth="1"/>
    <col min="14527" max="14527" width="12.28515625" style="7" customWidth="1"/>
    <col min="14528" max="14528" width="5.42578125" style="7" customWidth="1"/>
    <col min="14529" max="14532" width="9.140625" style="7"/>
    <col min="14533" max="14534" width="11.42578125" style="7" bestFit="1" customWidth="1"/>
    <col min="14535" max="14770" width="9.140625" style="7"/>
    <col min="14771" max="14771" width="8" style="7" customWidth="1"/>
    <col min="14772" max="14772" width="10.85546875" style="7" customWidth="1"/>
    <col min="14773" max="14773" width="25.85546875" style="7" customWidth="1"/>
    <col min="14774" max="14774" width="12.140625" style="7" customWidth="1"/>
    <col min="14775" max="14775" width="12.42578125" style="7" customWidth="1"/>
    <col min="14776" max="14776" width="9.7109375" style="7" customWidth="1"/>
    <col min="14777" max="14777" width="33.5703125" style="7" customWidth="1"/>
    <col min="14778" max="14778" width="10.5703125" style="7" customWidth="1"/>
    <col min="14779" max="14779" width="38.7109375" style="7" customWidth="1"/>
    <col min="14780" max="14780" width="10.85546875" style="7" customWidth="1"/>
    <col min="14781" max="14781" width="12.7109375" style="7" customWidth="1"/>
    <col min="14782" max="14782" width="10.5703125" style="7" customWidth="1"/>
    <col min="14783" max="14783" width="12.28515625" style="7" customWidth="1"/>
    <col min="14784" max="14784" width="5.42578125" style="7" customWidth="1"/>
    <col min="14785" max="14788" width="9.140625" style="7"/>
    <col min="14789" max="14790" width="11.42578125" style="7" bestFit="1" customWidth="1"/>
    <col min="14791" max="15026" width="9.140625" style="7"/>
    <col min="15027" max="15027" width="8" style="7" customWidth="1"/>
    <col min="15028" max="15028" width="10.85546875" style="7" customWidth="1"/>
    <col min="15029" max="15029" width="25.85546875" style="7" customWidth="1"/>
    <col min="15030" max="15030" width="12.140625" style="7" customWidth="1"/>
    <col min="15031" max="15031" width="12.42578125" style="7" customWidth="1"/>
    <col min="15032" max="15032" width="9.7109375" style="7" customWidth="1"/>
    <col min="15033" max="15033" width="33.5703125" style="7" customWidth="1"/>
    <col min="15034" max="15034" width="10.5703125" style="7" customWidth="1"/>
    <col min="15035" max="15035" width="38.7109375" style="7" customWidth="1"/>
    <col min="15036" max="15036" width="10.85546875" style="7" customWidth="1"/>
    <col min="15037" max="15037" width="12.7109375" style="7" customWidth="1"/>
    <col min="15038" max="15038" width="10.5703125" style="7" customWidth="1"/>
    <col min="15039" max="15039" width="12.28515625" style="7" customWidth="1"/>
    <col min="15040" max="15040" width="5.42578125" style="7" customWidth="1"/>
    <col min="15041" max="15044" width="9.140625" style="7"/>
    <col min="15045" max="15046" width="11.42578125" style="7" bestFit="1" customWidth="1"/>
    <col min="15047" max="15282" width="9.140625" style="7"/>
    <col min="15283" max="15283" width="8" style="7" customWidth="1"/>
    <col min="15284" max="15284" width="10.85546875" style="7" customWidth="1"/>
    <col min="15285" max="15285" width="25.85546875" style="7" customWidth="1"/>
    <col min="15286" max="15286" width="12.140625" style="7" customWidth="1"/>
    <col min="15287" max="15287" width="12.42578125" style="7" customWidth="1"/>
    <col min="15288" max="15288" width="9.7109375" style="7" customWidth="1"/>
    <col min="15289" max="15289" width="33.5703125" style="7" customWidth="1"/>
    <col min="15290" max="15290" width="10.5703125" style="7" customWidth="1"/>
    <col min="15291" max="15291" width="38.7109375" style="7" customWidth="1"/>
    <col min="15292" max="15292" width="10.85546875" style="7" customWidth="1"/>
    <col min="15293" max="15293" width="12.7109375" style="7" customWidth="1"/>
    <col min="15294" max="15294" width="10.5703125" style="7" customWidth="1"/>
    <col min="15295" max="15295" width="12.28515625" style="7" customWidth="1"/>
    <col min="15296" max="15296" width="5.42578125" style="7" customWidth="1"/>
    <col min="15297" max="15300" width="9.140625" style="7"/>
    <col min="15301" max="15302" width="11.42578125" style="7" bestFit="1" customWidth="1"/>
    <col min="15303" max="15538" width="9.140625" style="7"/>
    <col min="15539" max="15539" width="8" style="7" customWidth="1"/>
    <col min="15540" max="15540" width="10.85546875" style="7" customWidth="1"/>
    <col min="15541" max="15541" width="25.85546875" style="7" customWidth="1"/>
    <col min="15542" max="15542" width="12.140625" style="7" customWidth="1"/>
    <col min="15543" max="15543" width="12.42578125" style="7" customWidth="1"/>
    <col min="15544" max="15544" width="9.7109375" style="7" customWidth="1"/>
    <col min="15545" max="15545" width="33.5703125" style="7" customWidth="1"/>
    <col min="15546" max="15546" width="10.5703125" style="7" customWidth="1"/>
    <col min="15547" max="15547" width="38.7109375" style="7" customWidth="1"/>
    <col min="15548" max="15548" width="10.85546875" style="7" customWidth="1"/>
    <col min="15549" max="15549" width="12.7109375" style="7" customWidth="1"/>
    <col min="15550" max="15550" width="10.5703125" style="7" customWidth="1"/>
    <col min="15551" max="15551" width="12.28515625" style="7" customWidth="1"/>
    <col min="15552" max="15552" width="5.42578125" style="7" customWidth="1"/>
    <col min="15553" max="15556" width="9.140625" style="7"/>
    <col min="15557" max="15558" width="11.42578125" style="7" bestFit="1" customWidth="1"/>
    <col min="15559" max="15794" width="9.140625" style="7"/>
    <col min="15795" max="15795" width="8" style="7" customWidth="1"/>
    <col min="15796" max="15796" width="10.85546875" style="7" customWidth="1"/>
    <col min="15797" max="15797" width="25.85546875" style="7" customWidth="1"/>
    <col min="15798" max="15798" width="12.140625" style="7" customWidth="1"/>
    <col min="15799" max="15799" width="12.42578125" style="7" customWidth="1"/>
    <col min="15800" max="15800" width="9.7109375" style="7" customWidth="1"/>
    <col min="15801" max="15801" width="33.5703125" style="7" customWidth="1"/>
    <col min="15802" max="15802" width="10.5703125" style="7" customWidth="1"/>
    <col min="15803" max="15803" width="38.7109375" style="7" customWidth="1"/>
    <col min="15804" max="15804" width="10.85546875" style="7" customWidth="1"/>
    <col min="15805" max="15805" width="12.7109375" style="7" customWidth="1"/>
    <col min="15806" max="15806" width="10.5703125" style="7" customWidth="1"/>
    <col min="15807" max="15807" width="12.28515625" style="7" customWidth="1"/>
    <col min="15808" max="15808" width="5.42578125" style="7" customWidth="1"/>
    <col min="15809" max="15812" width="9.140625" style="7"/>
    <col min="15813" max="15814" width="11.42578125" style="7" bestFit="1" customWidth="1"/>
    <col min="15815" max="16050" width="9.140625" style="7"/>
    <col min="16051" max="16051" width="8" style="7" customWidth="1"/>
    <col min="16052" max="16052" width="10.85546875" style="7" customWidth="1"/>
    <col min="16053" max="16053" width="25.85546875" style="7" customWidth="1"/>
    <col min="16054" max="16054" width="12.140625" style="7" customWidth="1"/>
    <col min="16055" max="16055" width="12.42578125" style="7" customWidth="1"/>
    <col min="16056" max="16056" width="9.7109375" style="7" customWidth="1"/>
    <col min="16057" max="16057" width="33.5703125" style="7" customWidth="1"/>
    <col min="16058" max="16058" width="10.5703125" style="7" customWidth="1"/>
    <col min="16059" max="16059" width="38.7109375" style="7" customWidth="1"/>
    <col min="16060" max="16060" width="10.85546875" style="7" customWidth="1"/>
    <col min="16061" max="16061" width="12.7109375" style="7" customWidth="1"/>
    <col min="16062" max="16062" width="10.5703125" style="7" customWidth="1"/>
    <col min="16063" max="16063" width="12.28515625" style="7" customWidth="1"/>
    <col min="16064" max="16064" width="5.42578125" style="7" customWidth="1"/>
    <col min="16065" max="16068" width="9.140625" style="7"/>
    <col min="16069" max="16070" width="11.42578125" style="7" bestFit="1" customWidth="1"/>
    <col min="16071" max="16384" width="9.140625" style="7"/>
  </cols>
  <sheetData>
    <row r="1" spans="1:13" s="13" customFormat="1" ht="26.25" customHeight="1" x14ac:dyDescent="0.25">
      <c r="A1" s="62" t="s">
        <v>700</v>
      </c>
      <c r="B1" s="64" t="s">
        <v>677</v>
      </c>
      <c r="C1" s="70" t="s">
        <v>7</v>
      </c>
      <c r="D1" s="66" t="s">
        <v>4</v>
      </c>
      <c r="E1" s="67"/>
      <c r="F1" s="68" t="s">
        <v>1</v>
      </c>
      <c r="G1" s="58" t="s">
        <v>5</v>
      </c>
      <c r="H1" s="59"/>
      <c r="I1" s="60" t="s">
        <v>6</v>
      </c>
      <c r="J1" s="72" t="s">
        <v>51</v>
      </c>
      <c r="K1" s="56" t="s">
        <v>25</v>
      </c>
      <c r="L1" s="56" t="s">
        <v>24</v>
      </c>
    </row>
    <row r="2" spans="1:13" s="13" customFormat="1" ht="50.25" customHeight="1" thickBot="1" x14ac:dyDescent="0.3">
      <c r="A2" s="63"/>
      <c r="B2" s="65"/>
      <c r="C2" s="71"/>
      <c r="D2" s="17" t="s">
        <v>4</v>
      </c>
      <c r="E2" s="18" t="s">
        <v>678</v>
      </c>
      <c r="F2" s="69"/>
      <c r="G2" s="19" t="s">
        <v>9</v>
      </c>
      <c r="H2" s="19" t="s">
        <v>8</v>
      </c>
      <c r="I2" s="61"/>
      <c r="J2" s="73"/>
      <c r="K2" s="57"/>
      <c r="L2" s="57"/>
    </row>
    <row r="3" spans="1:13" s="3" customFormat="1" ht="12" thickBot="1" x14ac:dyDescent="0.3">
      <c r="A3" s="1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3" t="s">
        <v>20</v>
      </c>
      <c r="L3" s="23" t="s">
        <v>21</v>
      </c>
    </row>
    <row r="4" spans="1:13" ht="12.75" customHeight="1" x14ac:dyDescent="0.25">
      <c r="A4" s="54" t="s">
        <v>592</v>
      </c>
      <c r="B4" s="32" t="s">
        <v>126</v>
      </c>
      <c r="C4" s="33" t="s">
        <v>593</v>
      </c>
      <c r="D4" s="27" t="s">
        <v>155</v>
      </c>
      <c r="E4" s="34" t="s">
        <v>156</v>
      </c>
      <c r="F4" s="9" t="s">
        <v>3</v>
      </c>
      <c r="G4" s="8">
        <v>50600000</v>
      </c>
      <c r="H4" s="35" t="s">
        <v>594</v>
      </c>
      <c r="I4" s="10">
        <v>2000000</v>
      </c>
      <c r="J4" s="52">
        <v>1398397.35</v>
      </c>
      <c r="K4" s="48"/>
      <c r="L4" s="49" t="s">
        <v>595</v>
      </c>
      <c r="M4" s="12"/>
    </row>
    <row r="5" spans="1:13" ht="12.75" customHeight="1" x14ac:dyDescent="0.25">
      <c r="A5" s="54" t="s">
        <v>650</v>
      </c>
      <c r="B5" s="32" t="s">
        <v>488</v>
      </c>
      <c r="C5" s="33" t="s">
        <v>918</v>
      </c>
      <c r="D5" s="27" t="s">
        <v>727</v>
      </c>
      <c r="E5" s="34" t="s">
        <v>676</v>
      </c>
      <c r="F5" s="9" t="s">
        <v>2</v>
      </c>
      <c r="G5" s="8" t="s">
        <v>487</v>
      </c>
      <c r="H5" s="35" t="s">
        <v>572</v>
      </c>
      <c r="I5" s="10">
        <v>68891</v>
      </c>
      <c r="J5" s="52">
        <v>68891.210000000006</v>
      </c>
      <c r="K5" s="48" t="s">
        <v>567</v>
      </c>
      <c r="L5" s="49"/>
      <c r="M5" s="12"/>
    </row>
    <row r="6" spans="1:13" ht="12.75" customHeight="1" x14ac:dyDescent="0.25">
      <c r="A6" s="54" t="s">
        <v>679</v>
      </c>
      <c r="B6" s="32" t="s">
        <v>604</v>
      </c>
      <c r="C6" s="33" t="s">
        <v>689</v>
      </c>
      <c r="D6" s="27" t="s">
        <v>690</v>
      </c>
      <c r="E6" s="34" t="s">
        <v>691</v>
      </c>
      <c r="F6" s="9" t="s">
        <v>22</v>
      </c>
      <c r="G6" s="8" t="s">
        <v>673</v>
      </c>
      <c r="H6" s="35" t="s">
        <v>674</v>
      </c>
      <c r="I6" s="10">
        <v>1722.28</v>
      </c>
      <c r="J6" s="52">
        <v>1722.28</v>
      </c>
      <c r="K6" s="48" t="s">
        <v>672</v>
      </c>
      <c r="L6" s="49"/>
      <c r="M6" s="12"/>
    </row>
    <row r="7" spans="1:13" ht="12.75" customHeight="1" x14ac:dyDescent="0.25">
      <c r="A7" s="54" t="s">
        <v>862</v>
      </c>
      <c r="B7" s="32" t="s">
        <v>773</v>
      </c>
      <c r="C7" s="33" t="s">
        <v>866</v>
      </c>
      <c r="D7" s="27" t="s">
        <v>568</v>
      </c>
      <c r="E7" s="34" t="s">
        <v>569</v>
      </c>
      <c r="F7" s="9" t="s">
        <v>2</v>
      </c>
      <c r="G7" s="8">
        <v>45442180</v>
      </c>
      <c r="H7" s="35" t="s">
        <v>693</v>
      </c>
      <c r="I7" s="10">
        <v>102200</v>
      </c>
      <c r="J7" s="52">
        <v>57459.199999999997</v>
      </c>
      <c r="K7" s="48" t="s">
        <v>692</v>
      </c>
      <c r="L7" s="49"/>
      <c r="M7" s="12"/>
    </row>
    <row r="8" spans="1:13" ht="12.75" customHeight="1" x14ac:dyDescent="0.25">
      <c r="A8" s="54" t="s">
        <v>919</v>
      </c>
      <c r="B8" s="32" t="s">
        <v>885</v>
      </c>
      <c r="C8" s="33" t="s">
        <v>920</v>
      </c>
      <c r="D8" s="27" t="s">
        <v>921</v>
      </c>
      <c r="E8" s="34" t="s">
        <v>591</v>
      </c>
      <c r="F8" s="9" t="s">
        <v>3</v>
      </c>
      <c r="G8" s="8" t="s">
        <v>922</v>
      </c>
      <c r="H8" s="35" t="s">
        <v>923</v>
      </c>
      <c r="I8" s="10">
        <v>70000</v>
      </c>
      <c r="J8" s="52">
        <v>70000</v>
      </c>
      <c r="K8" s="48"/>
      <c r="L8" s="49" t="s">
        <v>2112</v>
      </c>
      <c r="M8" s="12"/>
    </row>
    <row r="9" spans="1:13" ht="12.75" customHeight="1" x14ac:dyDescent="0.25">
      <c r="A9" s="54" t="s">
        <v>924</v>
      </c>
      <c r="B9" s="32" t="s">
        <v>889</v>
      </c>
      <c r="C9" s="33" t="s">
        <v>925</v>
      </c>
      <c r="D9" s="27" t="s">
        <v>144</v>
      </c>
      <c r="E9" s="34" t="s">
        <v>145</v>
      </c>
      <c r="F9" s="9" t="s">
        <v>3</v>
      </c>
      <c r="G9" s="8" t="s">
        <v>926</v>
      </c>
      <c r="H9" s="35" t="s">
        <v>927</v>
      </c>
      <c r="I9" s="10">
        <v>1852200</v>
      </c>
      <c r="J9" s="52">
        <v>1023636.74</v>
      </c>
      <c r="K9" s="48"/>
      <c r="L9" s="49" t="s">
        <v>2113</v>
      </c>
      <c r="M9" s="12"/>
    </row>
    <row r="10" spans="1:13" ht="12.75" customHeight="1" x14ac:dyDescent="0.25">
      <c r="A10" s="54" t="s">
        <v>928</v>
      </c>
      <c r="B10" s="32" t="s">
        <v>889</v>
      </c>
      <c r="C10" s="33" t="s">
        <v>925</v>
      </c>
      <c r="D10" s="27" t="s">
        <v>144</v>
      </c>
      <c r="E10" s="34" t="s">
        <v>145</v>
      </c>
      <c r="F10" s="9" t="s">
        <v>3</v>
      </c>
      <c r="G10" s="8" t="s">
        <v>146</v>
      </c>
      <c r="H10" s="35" t="s">
        <v>929</v>
      </c>
      <c r="I10" s="10">
        <v>772200</v>
      </c>
      <c r="J10" s="52">
        <v>416947.42999999993</v>
      </c>
      <c r="K10" s="48"/>
      <c r="L10" s="49" t="s">
        <v>2114</v>
      </c>
      <c r="M10" s="12"/>
    </row>
    <row r="11" spans="1:13" ht="12.75" customHeight="1" x14ac:dyDescent="0.25">
      <c r="A11" s="54" t="s">
        <v>930</v>
      </c>
      <c r="B11" s="32" t="s">
        <v>893</v>
      </c>
      <c r="C11" s="33" t="s">
        <v>925</v>
      </c>
      <c r="D11" s="27" t="s">
        <v>341</v>
      </c>
      <c r="E11" s="34" t="s">
        <v>342</v>
      </c>
      <c r="F11" s="9" t="s">
        <v>22</v>
      </c>
      <c r="G11" s="8">
        <v>41110000</v>
      </c>
      <c r="H11" s="35" t="s">
        <v>38</v>
      </c>
      <c r="I11" s="10">
        <v>168000</v>
      </c>
      <c r="J11" s="52">
        <v>165000</v>
      </c>
      <c r="K11" s="48" t="s">
        <v>2115</v>
      </c>
      <c r="L11" s="49"/>
      <c r="M11" s="12"/>
    </row>
    <row r="12" spans="1:13" ht="12.75" customHeight="1" x14ac:dyDescent="0.25">
      <c r="A12" s="54" t="s">
        <v>931</v>
      </c>
      <c r="B12" s="32" t="s">
        <v>893</v>
      </c>
      <c r="C12" s="33" t="s">
        <v>932</v>
      </c>
      <c r="D12" s="27" t="s">
        <v>373</v>
      </c>
      <c r="E12" s="34" t="s">
        <v>374</v>
      </c>
      <c r="F12" s="9" t="s">
        <v>22</v>
      </c>
      <c r="G12" s="8" t="s">
        <v>275</v>
      </c>
      <c r="H12" s="35" t="s">
        <v>30</v>
      </c>
      <c r="I12" s="10">
        <v>29500</v>
      </c>
      <c r="J12" s="52">
        <v>29500</v>
      </c>
      <c r="K12" s="48" t="s">
        <v>2116</v>
      </c>
      <c r="L12" s="49"/>
      <c r="M12" s="12"/>
    </row>
    <row r="13" spans="1:13" ht="12.75" customHeight="1" x14ac:dyDescent="0.25">
      <c r="A13" s="54" t="s">
        <v>933</v>
      </c>
      <c r="B13" s="32" t="s">
        <v>893</v>
      </c>
      <c r="C13" s="33" t="s">
        <v>934</v>
      </c>
      <c r="D13" s="27" t="s">
        <v>222</v>
      </c>
      <c r="E13" s="34" t="s">
        <v>138</v>
      </c>
      <c r="F13" s="9" t="s">
        <v>2</v>
      </c>
      <c r="G13" s="8">
        <v>73111000</v>
      </c>
      <c r="H13" s="35" t="s">
        <v>935</v>
      </c>
      <c r="I13" s="10">
        <v>30000</v>
      </c>
      <c r="J13" s="52">
        <v>30000</v>
      </c>
      <c r="K13" s="48" t="s">
        <v>2117</v>
      </c>
      <c r="L13" s="49"/>
      <c r="M13" s="12"/>
    </row>
    <row r="14" spans="1:13" ht="12.75" customHeight="1" x14ac:dyDescent="0.25">
      <c r="A14" s="54" t="s">
        <v>936</v>
      </c>
      <c r="B14" s="32" t="s">
        <v>91</v>
      </c>
      <c r="C14" s="33" t="s">
        <v>925</v>
      </c>
      <c r="D14" s="27" t="s">
        <v>67</v>
      </c>
      <c r="E14" s="34" t="s">
        <v>68</v>
      </c>
      <c r="F14" s="9" t="s">
        <v>3</v>
      </c>
      <c r="G14" s="8" t="s">
        <v>937</v>
      </c>
      <c r="H14" s="35" t="s">
        <v>938</v>
      </c>
      <c r="I14" s="10">
        <v>36000</v>
      </c>
      <c r="J14" s="52">
        <v>28539.3</v>
      </c>
      <c r="K14" s="48"/>
      <c r="L14" s="49" t="s">
        <v>2118</v>
      </c>
      <c r="M14" s="12"/>
    </row>
    <row r="15" spans="1:13" ht="12.75" customHeight="1" x14ac:dyDescent="0.25">
      <c r="A15" s="54" t="s">
        <v>939</v>
      </c>
      <c r="B15" s="32" t="s">
        <v>91</v>
      </c>
      <c r="C15" s="33" t="s">
        <v>940</v>
      </c>
      <c r="D15" s="27" t="s">
        <v>86</v>
      </c>
      <c r="E15" s="34" t="s">
        <v>87</v>
      </c>
      <c r="F15" s="9" t="s">
        <v>3</v>
      </c>
      <c r="G15" s="8" t="s">
        <v>88</v>
      </c>
      <c r="H15" s="35" t="s">
        <v>941</v>
      </c>
      <c r="I15" s="10">
        <v>365000</v>
      </c>
      <c r="J15" s="52">
        <v>365000</v>
      </c>
      <c r="K15" s="48"/>
      <c r="L15" s="49" t="s">
        <v>2119</v>
      </c>
      <c r="M15" s="12"/>
    </row>
    <row r="16" spans="1:13" ht="12.75" customHeight="1" x14ac:dyDescent="0.25">
      <c r="A16" s="54" t="s">
        <v>942</v>
      </c>
      <c r="B16" s="32" t="s">
        <v>91</v>
      </c>
      <c r="C16" s="33" t="s">
        <v>940</v>
      </c>
      <c r="D16" s="27" t="s">
        <v>86</v>
      </c>
      <c r="E16" s="34" t="s">
        <v>87</v>
      </c>
      <c r="F16" s="9" t="s">
        <v>3</v>
      </c>
      <c r="G16" s="8" t="s">
        <v>94</v>
      </c>
      <c r="H16" s="35" t="s">
        <v>943</v>
      </c>
      <c r="I16" s="10">
        <v>6340</v>
      </c>
      <c r="J16" s="52">
        <v>6340</v>
      </c>
      <c r="K16" s="48"/>
      <c r="L16" s="49" t="s">
        <v>2120</v>
      </c>
      <c r="M16" s="12"/>
    </row>
    <row r="17" spans="1:13" ht="12.75" customHeight="1" x14ac:dyDescent="0.25">
      <c r="A17" s="54" t="s">
        <v>944</v>
      </c>
      <c r="B17" s="32" t="s">
        <v>91</v>
      </c>
      <c r="C17" s="33" t="s">
        <v>945</v>
      </c>
      <c r="D17" s="27" t="s">
        <v>72</v>
      </c>
      <c r="E17" s="34" t="s">
        <v>73</v>
      </c>
      <c r="F17" s="9" t="s">
        <v>2</v>
      </c>
      <c r="G17" s="8" t="s">
        <v>946</v>
      </c>
      <c r="H17" s="35" t="s">
        <v>947</v>
      </c>
      <c r="I17" s="10">
        <v>500000</v>
      </c>
      <c r="J17" s="52">
        <v>393573.48999999993</v>
      </c>
      <c r="K17" s="48" t="s">
        <v>2121</v>
      </c>
      <c r="L17" s="49"/>
      <c r="M17" s="12"/>
    </row>
    <row r="18" spans="1:13" ht="12.75" customHeight="1" x14ac:dyDescent="0.25">
      <c r="A18" s="54" t="s">
        <v>948</v>
      </c>
      <c r="B18" s="32" t="s">
        <v>91</v>
      </c>
      <c r="C18" s="33" t="s">
        <v>925</v>
      </c>
      <c r="D18" s="27" t="s">
        <v>72</v>
      </c>
      <c r="E18" s="34" t="s">
        <v>73</v>
      </c>
      <c r="F18" s="9" t="s">
        <v>3</v>
      </c>
      <c r="G18" s="4" t="s">
        <v>949</v>
      </c>
      <c r="H18" s="35" t="s">
        <v>950</v>
      </c>
      <c r="I18" s="10">
        <v>3600</v>
      </c>
      <c r="J18" s="52">
        <v>3600</v>
      </c>
      <c r="K18" s="48"/>
      <c r="L18" s="49" t="s">
        <v>2122</v>
      </c>
      <c r="M18" s="12"/>
    </row>
    <row r="19" spans="1:13" ht="12.75" customHeight="1" x14ac:dyDescent="0.25">
      <c r="A19" s="54" t="s">
        <v>74</v>
      </c>
      <c r="B19" s="32" t="s">
        <v>951</v>
      </c>
      <c r="C19" s="33" t="s">
        <v>925</v>
      </c>
      <c r="D19" s="27" t="s">
        <v>92</v>
      </c>
      <c r="E19" s="34" t="s">
        <v>93</v>
      </c>
      <c r="F19" s="9" t="s">
        <v>3</v>
      </c>
      <c r="G19" s="8" t="s">
        <v>952</v>
      </c>
      <c r="H19" s="35" t="s">
        <v>953</v>
      </c>
      <c r="I19" s="10">
        <v>5000</v>
      </c>
      <c r="J19" s="52">
        <v>2445</v>
      </c>
      <c r="K19" s="48"/>
      <c r="L19" s="49" t="s">
        <v>2123</v>
      </c>
      <c r="M19" s="12"/>
    </row>
    <row r="20" spans="1:13" ht="12.75" customHeight="1" x14ac:dyDescent="0.25">
      <c r="A20" s="54" t="s">
        <v>75</v>
      </c>
      <c r="B20" s="32" t="s">
        <v>951</v>
      </c>
      <c r="C20" s="33" t="s">
        <v>934</v>
      </c>
      <c r="D20" s="27" t="s">
        <v>954</v>
      </c>
      <c r="E20" s="34" t="s">
        <v>139</v>
      </c>
      <c r="F20" s="9" t="s">
        <v>2</v>
      </c>
      <c r="G20" s="8">
        <v>73111000</v>
      </c>
      <c r="H20" s="35" t="s">
        <v>955</v>
      </c>
      <c r="I20" s="10">
        <v>121000</v>
      </c>
      <c r="J20" s="52">
        <v>105380</v>
      </c>
      <c r="K20" s="48" t="s">
        <v>2124</v>
      </c>
      <c r="L20" s="49"/>
      <c r="M20" s="12"/>
    </row>
    <row r="21" spans="1:13" ht="12.75" customHeight="1" x14ac:dyDescent="0.25">
      <c r="A21" s="54" t="s">
        <v>76</v>
      </c>
      <c r="B21" s="32" t="s">
        <v>951</v>
      </c>
      <c r="C21" s="33" t="s">
        <v>925</v>
      </c>
      <c r="D21" s="27" t="s">
        <v>127</v>
      </c>
      <c r="E21" s="34" t="s">
        <v>128</v>
      </c>
      <c r="F21" s="9" t="s">
        <v>3</v>
      </c>
      <c r="G21" s="8" t="s">
        <v>143</v>
      </c>
      <c r="H21" s="35" t="s">
        <v>956</v>
      </c>
      <c r="I21" s="10">
        <v>3620</v>
      </c>
      <c r="J21" s="52">
        <v>2320</v>
      </c>
      <c r="K21" s="48"/>
      <c r="L21" s="49" t="s">
        <v>2125</v>
      </c>
      <c r="M21" s="12"/>
    </row>
    <row r="22" spans="1:13" ht="12.75" customHeight="1" x14ac:dyDescent="0.25">
      <c r="A22" s="54" t="s">
        <v>77</v>
      </c>
      <c r="B22" s="32" t="s">
        <v>951</v>
      </c>
      <c r="C22" s="33" t="s">
        <v>925</v>
      </c>
      <c r="D22" s="27" t="s">
        <v>226</v>
      </c>
      <c r="E22" s="34" t="s">
        <v>271</v>
      </c>
      <c r="F22" s="9" t="s">
        <v>3</v>
      </c>
      <c r="G22" s="8" t="s">
        <v>198</v>
      </c>
      <c r="H22" s="35" t="s">
        <v>957</v>
      </c>
      <c r="I22" s="10">
        <v>4200</v>
      </c>
      <c r="J22" s="52">
        <v>4200</v>
      </c>
      <c r="K22" s="48"/>
      <c r="L22" s="49" t="s">
        <v>2126</v>
      </c>
      <c r="M22" s="12"/>
    </row>
    <row r="23" spans="1:13" ht="12.75" customHeight="1" x14ac:dyDescent="0.25">
      <c r="A23" s="54" t="s">
        <v>78</v>
      </c>
      <c r="B23" s="32" t="s">
        <v>951</v>
      </c>
      <c r="C23" s="33" t="s">
        <v>934</v>
      </c>
      <c r="D23" s="27" t="s">
        <v>958</v>
      </c>
      <c r="E23" s="34" t="s">
        <v>69</v>
      </c>
      <c r="F23" s="9" t="s">
        <v>2</v>
      </c>
      <c r="G23" s="8">
        <v>73111000</v>
      </c>
      <c r="H23" s="35" t="s">
        <v>959</v>
      </c>
      <c r="I23" s="10">
        <v>45000</v>
      </c>
      <c r="J23" s="52">
        <v>43288</v>
      </c>
      <c r="K23" s="48" t="s">
        <v>2127</v>
      </c>
      <c r="L23" s="49"/>
      <c r="M23" s="12"/>
    </row>
    <row r="24" spans="1:13" ht="12.75" customHeight="1" x14ac:dyDescent="0.25">
      <c r="A24" s="54" t="s">
        <v>79</v>
      </c>
      <c r="B24" s="32" t="s">
        <v>951</v>
      </c>
      <c r="C24" s="33" t="s">
        <v>925</v>
      </c>
      <c r="D24" s="27" t="s">
        <v>960</v>
      </c>
      <c r="E24" s="34" t="s">
        <v>961</v>
      </c>
      <c r="F24" s="9" t="s">
        <v>22</v>
      </c>
      <c r="G24" s="8" t="s">
        <v>962</v>
      </c>
      <c r="H24" s="35" t="s">
        <v>963</v>
      </c>
      <c r="I24" s="10">
        <v>3060</v>
      </c>
      <c r="J24" s="52">
        <v>3060</v>
      </c>
      <c r="K24" s="48" t="s">
        <v>2128</v>
      </c>
      <c r="L24" s="49"/>
      <c r="M24" s="12"/>
    </row>
    <row r="25" spans="1:13" ht="12.75" customHeight="1" x14ac:dyDescent="0.25">
      <c r="A25" s="54" t="s">
        <v>80</v>
      </c>
      <c r="B25" s="32" t="s">
        <v>951</v>
      </c>
      <c r="C25" s="33" t="s">
        <v>925</v>
      </c>
      <c r="D25" s="27" t="s">
        <v>960</v>
      </c>
      <c r="E25" s="34" t="s">
        <v>961</v>
      </c>
      <c r="F25" s="9" t="s">
        <v>22</v>
      </c>
      <c r="G25" s="8" t="s">
        <v>55</v>
      </c>
      <c r="H25" s="35" t="s">
        <v>964</v>
      </c>
      <c r="I25" s="10">
        <v>1640</v>
      </c>
      <c r="J25" s="52">
        <v>1639.4399999999998</v>
      </c>
      <c r="K25" s="48" t="s">
        <v>2129</v>
      </c>
      <c r="L25" s="49"/>
      <c r="M25" s="12"/>
    </row>
    <row r="26" spans="1:13" ht="12.75" customHeight="1" x14ac:dyDescent="0.25">
      <c r="A26" s="54" t="s">
        <v>81</v>
      </c>
      <c r="B26" s="32" t="s">
        <v>951</v>
      </c>
      <c r="C26" s="33" t="s">
        <v>925</v>
      </c>
      <c r="D26" s="27" t="s">
        <v>965</v>
      </c>
      <c r="E26" s="34" t="s">
        <v>142</v>
      </c>
      <c r="F26" s="9" t="s">
        <v>3</v>
      </c>
      <c r="G26" s="8" t="s">
        <v>143</v>
      </c>
      <c r="H26" s="35" t="s">
        <v>956</v>
      </c>
      <c r="I26" s="10">
        <v>522</v>
      </c>
      <c r="J26" s="52">
        <v>431</v>
      </c>
      <c r="K26" s="48"/>
      <c r="L26" s="49" t="s">
        <v>2130</v>
      </c>
      <c r="M26" s="12"/>
    </row>
    <row r="27" spans="1:13" ht="12.75" customHeight="1" x14ac:dyDescent="0.25">
      <c r="A27" s="54" t="s">
        <v>82</v>
      </c>
      <c r="B27" s="32" t="s">
        <v>951</v>
      </c>
      <c r="C27" s="33" t="s">
        <v>925</v>
      </c>
      <c r="D27" s="27" t="s">
        <v>966</v>
      </c>
      <c r="E27" s="34" t="s">
        <v>403</v>
      </c>
      <c r="F27" s="9" t="s">
        <v>3</v>
      </c>
      <c r="G27" s="8" t="s">
        <v>198</v>
      </c>
      <c r="H27" s="35" t="s">
        <v>404</v>
      </c>
      <c r="I27" s="10">
        <v>3380.4</v>
      </c>
      <c r="J27" s="52">
        <v>3380.4</v>
      </c>
      <c r="K27" s="48"/>
      <c r="L27" s="49" t="s">
        <v>2131</v>
      </c>
      <c r="M27" s="12"/>
    </row>
    <row r="28" spans="1:13" ht="12.75" customHeight="1" x14ac:dyDescent="0.25">
      <c r="A28" s="54" t="s">
        <v>96</v>
      </c>
      <c r="B28" s="32" t="s">
        <v>967</v>
      </c>
      <c r="C28" s="33" t="s">
        <v>925</v>
      </c>
      <c r="D28" s="27" t="s">
        <v>860</v>
      </c>
      <c r="E28" s="34" t="s">
        <v>861</v>
      </c>
      <c r="F28" s="9" t="s">
        <v>3</v>
      </c>
      <c r="G28" s="8" t="s">
        <v>198</v>
      </c>
      <c r="H28" s="35" t="s">
        <v>968</v>
      </c>
      <c r="I28" s="10">
        <v>8400</v>
      </c>
      <c r="J28" s="52">
        <v>8400</v>
      </c>
      <c r="K28" s="48"/>
      <c r="L28" s="49" t="s">
        <v>2132</v>
      </c>
      <c r="M28" s="12"/>
    </row>
    <row r="29" spans="1:13" ht="12.75" customHeight="1" x14ac:dyDescent="0.25">
      <c r="A29" s="54" t="s">
        <v>97</v>
      </c>
      <c r="B29" s="32" t="s">
        <v>967</v>
      </c>
      <c r="C29" s="33" t="s">
        <v>925</v>
      </c>
      <c r="D29" s="27" t="s">
        <v>229</v>
      </c>
      <c r="E29" s="34" t="s">
        <v>230</v>
      </c>
      <c r="F29" s="9" t="s">
        <v>3</v>
      </c>
      <c r="G29" s="8" t="s">
        <v>198</v>
      </c>
      <c r="H29" s="35" t="s">
        <v>231</v>
      </c>
      <c r="I29" s="10">
        <v>6000</v>
      </c>
      <c r="J29" s="52">
        <v>6000</v>
      </c>
      <c r="K29" s="48"/>
      <c r="L29" s="49" t="s">
        <v>2133</v>
      </c>
      <c r="M29" s="12"/>
    </row>
    <row r="30" spans="1:13" ht="12.75" customHeight="1" x14ac:dyDescent="0.25">
      <c r="A30" s="54" t="s">
        <v>98</v>
      </c>
      <c r="B30" s="32" t="s">
        <v>969</v>
      </c>
      <c r="C30" s="33" t="s">
        <v>925</v>
      </c>
      <c r="D30" s="27" t="s">
        <v>970</v>
      </c>
      <c r="E30" s="34" t="s">
        <v>971</v>
      </c>
      <c r="F30" s="9" t="s">
        <v>2</v>
      </c>
      <c r="G30" s="8">
        <v>66514110</v>
      </c>
      <c r="H30" s="35" t="s">
        <v>972</v>
      </c>
      <c r="I30" s="10">
        <v>179051.91</v>
      </c>
      <c r="J30" s="52">
        <v>177970.16</v>
      </c>
      <c r="K30" s="48" t="s">
        <v>2134</v>
      </c>
      <c r="L30" s="49"/>
      <c r="M30" s="12"/>
    </row>
    <row r="31" spans="1:13" ht="12.75" customHeight="1" x14ac:dyDescent="0.25">
      <c r="A31" s="54" t="s">
        <v>99</v>
      </c>
      <c r="B31" s="32" t="s">
        <v>969</v>
      </c>
      <c r="C31" s="33" t="s">
        <v>934</v>
      </c>
      <c r="D31" s="27" t="s">
        <v>954</v>
      </c>
      <c r="E31" s="34" t="s">
        <v>139</v>
      </c>
      <c r="F31" s="9" t="s">
        <v>2</v>
      </c>
      <c r="G31" s="8">
        <v>73111000</v>
      </c>
      <c r="H31" s="35" t="s">
        <v>973</v>
      </c>
      <c r="I31" s="10">
        <v>164738.9</v>
      </c>
      <c r="J31" s="52">
        <v>151428.35</v>
      </c>
      <c r="K31" s="48" t="s">
        <v>2135</v>
      </c>
      <c r="L31" s="49"/>
      <c r="M31" s="12"/>
    </row>
    <row r="32" spans="1:13" ht="12.75" customHeight="1" x14ac:dyDescent="0.25">
      <c r="A32" s="54" t="s">
        <v>100</v>
      </c>
      <c r="B32" s="32" t="s">
        <v>969</v>
      </c>
      <c r="C32" s="33" t="s">
        <v>974</v>
      </c>
      <c r="D32" s="27" t="s">
        <v>975</v>
      </c>
      <c r="E32" s="34" t="s">
        <v>428</v>
      </c>
      <c r="F32" s="9" t="s">
        <v>3</v>
      </c>
      <c r="G32" s="8" t="s">
        <v>356</v>
      </c>
      <c r="H32" s="35" t="s">
        <v>357</v>
      </c>
      <c r="I32" s="10">
        <v>1900</v>
      </c>
      <c r="J32" s="52">
        <v>1900</v>
      </c>
      <c r="K32" s="48"/>
      <c r="L32" s="49" t="s">
        <v>2136</v>
      </c>
      <c r="M32" s="12"/>
    </row>
    <row r="33" spans="1:13" ht="12.75" customHeight="1" x14ac:dyDescent="0.25">
      <c r="A33" s="54" t="s">
        <v>101</v>
      </c>
      <c r="B33" s="32" t="s">
        <v>969</v>
      </c>
      <c r="C33" s="33" t="s">
        <v>974</v>
      </c>
      <c r="D33" s="27" t="s">
        <v>975</v>
      </c>
      <c r="E33" s="34" t="s">
        <v>428</v>
      </c>
      <c r="F33" s="9" t="s">
        <v>3</v>
      </c>
      <c r="G33" s="8" t="s">
        <v>356</v>
      </c>
      <c r="H33" s="35" t="s">
        <v>357</v>
      </c>
      <c r="I33" s="10">
        <v>1704</v>
      </c>
      <c r="J33" s="52">
        <v>1704</v>
      </c>
      <c r="K33" s="48"/>
      <c r="L33" s="49" t="s">
        <v>2137</v>
      </c>
      <c r="M33" s="12"/>
    </row>
    <row r="34" spans="1:13" ht="12.75" customHeight="1" x14ac:dyDescent="0.25">
      <c r="A34" s="54" t="s">
        <v>102</v>
      </c>
      <c r="B34" s="32" t="s">
        <v>969</v>
      </c>
      <c r="C34" s="33" t="s">
        <v>974</v>
      </c>
      <c r="D34" s="27" t="s">
        <v>277</v>
      </c>
      <c r="E34" s="34" t="s">
        <v>278</v>
      </c>
      <c r="F34" s="9" t="s">
        <v>3</v>
      </c>
      <c r="G34" s="8" t="s">
        <v>356</v>
      </c>
      <c r="H34" s="35" t="s">
        <v>357</v>
      </c>
      <c r="I34" s="10">
        <v>5440</v>
      </c>
      <c r="J34" s="52">
        <v>5440</v>
      </c>
      <c r="K34" s="48"/>
      <c r="L34" s="49" t="s">
        <v>2138</v>
      </c>
      <c r="M34" s="12"/>
    </row>
    <row r="35" spans="1:13" ht="12.75" customHeight="1" x14ac:dyDescent="0.25">
      <c r="A35" s="54" t="s">
        <v>103</v>
      </c>
      <c r="B35" s="32" t="s">
        <v>969</v>
      </c>
      <c r="C35" s="33" t="s">
        <v>974</v>
      </c>
      <c r="D35" s="27" t="s">
        <v>277</v>
      </c>
      <c r="E35" s="34" t="s">
        <v>278</v>
      </c>
      <c r="F35" s="9" t="s">
        <v>3</v>
      </c>
      <c r="G35" s="8" t="s">
        <v>356</v>
      </c>
      <c r="H35" s="35" t="s">
        <v>357</v>
      </c>
      <c r="I35" s="10">
        <v>4227.16</v>
      </c>
      <c r="J35" s="52">
        <v>4227.16</v>
      </c>
      <c r="K35" s="48"/>
      <c r="L35" s="49" t="s">
        <v>2139</v>
      </c>
      <c r="M35" s="12"/>
    </row>
    <row r="36" spans="1:13" ht="12.75" customHeight="1" x14ac:dyDescent="0.25">
      <c r="A36" s="54" t="s">
        <v>104</v>
      </c>
      <c r="B36" s="32" t="s">
        <v>969</v>
      </c>
      <c r="C36" s="33" t="s">
        <v>925</v>
      </c>
      <c r="D36" s="27" t="s">
        <v>976</v>
      </c>
      <c r="E36" s="34" t="s">
        <v>977</v>
      </c>
      <c r="F36" s="9" t="s">
        <v>22</v>
      </c>
      <c r="G36" s="8" t="s">
        <v>978</v>
      </c>
      <c r="H36" s="35" t="s">
        <v>195</v>
      </c>
      <c r="I36" s="10">
        <v>13124</v>
      </c>
      <c r="J36" s="52">
        <v>9064.44</v>
      </c>
      <c r="K36" s="48" t="s">
        <v>2140</v>
      </c>
      <c r="L36" s="49"/>
      <c r="M36" s="12"/>
    </row>
    <row r="37" spans="1:13" ht="12.75" customHeight="1" x14ac:dyDescent="0.25">
      <c r="A37" s="54" t="s">
        <v>105</v>
      </c>
      <c r="B37" s="32" t="s">
        <v>969</v>
      </c>
      <c r="C37" s="33" t="s">
        <v>979</v>
      </c>
      <c r="D37" s="27" t="s">
        <v>980</v>
      </c>
      <c r="E37" s="34" t="s">
        <v>981</v>
      </c>
      <c r="F37" s="9" t="s">
        <v>22</v>
      </c>
      <c r="G37" s="8" t="s">
        <v>982</v>
      </c>
      <c r="H37" s="35" t="s">
        <v>983</v>
      </c>
      <c r="I37" s="10">
        <v>4755</v>
      </c>
      <c r="J37" s="52">
        <v>4755</v>
      </c>
      <c r="K37" s="48" t="s">
        <v>2141</v>
      </c>
      <c r="L37" s="49"/>
      <c r="M37" s="12"/>
    </row>
    <row r="38" spans="1:13" ht="12.75" customHeight="1" x14ac:dyDescent="0.25">
      <c r="A38" s="54" t="s">
        <v>106</v>
      </c>
      <c r="B38" s="32" t="s">
        <v>969</v>
      </c>
      <c r="C38" s="33" t="s">
        <v>934</v>
      </c>
      <c r="D38" s="27" t="s">
        <v>222</v>
      </c>
      <c r="E38" s="34" t="s">
        <v>138</v>
      </c>
      <c r="F38" s="9" t="s">
        <v>2</v>
      </c>
      <c r="G38" s="8">
        <v>73111000</v>
      </c>
      <c r="H38" s="35" t="s">
        <v>984</v>
      </c>
      <c r="I38" s="10">
        <v>100600</v>
      </c>
      <c r="J38" s="52">
        <v>100580</v>
      </c>
      <c r="K38" s="48" t="s">
        <v>2142</v>
      </c>
      <c r="L38" s="49"/>
      <c r="M38" s="12"/>
    </row>
    <row r="39" spans="1:13" ht="12.75" customHeight="1" x14ac:dyDescent="0.25">
      <c r="A39" s="54" t="s">
        <v>107</v>
      </c>
      <c r="B39" s="32" t="s">
        <v>969</v>
      </c>
      <c r="C39" s="33" t="s">
        <v>934</v>
      </c>
      <c r="D39" s="27" t="s">
        <v>83</v>
      </c>
      <c r="E39" s="34" t="s">
        <v>84</v>
      </c>
      <c r="F39" s="9" t="s">
        <v>2</v>
      </c>
      <c r="G39" s="8">
        <v>73111000</v>
      </c>
      <c r="H39" s="35" t="s">
        <v>985</v>
      </c>
      <c r="I39" s="10">
        <v>8490</v>
      </c>
      <c r="J39" s="52">
        <v>5810</v>
      </c>
      <c r="K39" s="48" t="s">
        <v>2143</v>
      </c>
      <c r="L39" s="49"/>
      <c r="M39" s="12"/>
    </row>
    <row r="40" spans="1:13" ht="12.75" customHeight="1" x14ac:dyDescent="0.25">
      <c r="A40" s="54" t="s">
        <v>108</v>
      </c>
      <c r="B40" s="32" t="s">
        <v>969</v>
      </c>
      <c r="C40" s="33" t="s">
        <v>934</v>
      </c>
      <c r="D40" s="27" t="s">
        <v>83</v>
      </c>
      <c r="E40" s="34" t="s">
        <v>84</v>
      </c>
      <c r="F40" s="9" t="s">
        <v>2</v>
      </c>
      <c r="G40" s="8">
        <v>73111000</v>
      </c>
      <c r="H40" s="35" t="s">
        <v>986</v>
      </c>
      <c r="I40" s="10">
        <v>32000</v>
      </c>
      <c r="J40" s="52">
        <v>8552</v>
      </c>
      <c r="K40" s="48" t="s">
        <v>2144</v>
      </c>
      <c r="L40" s="49"/>
      <c r="M40" s="12"/>
    </row>
    <row r="41" spans="1:13" ht="12.75" customHeight="1" x14ac:dyDescent="0.25">
      <c r="A41" s="54" t="s">
        <v>109</v>
      </c>
      <c r="B41" s="32" t="s">
        <v>969</v>
      </c>
      <c r="C41" s="33" t="s">
        <v>934</v>
      </c>
      <c r="D41" s="27" t="s">
        <v>83</v>
      </c>
      <c r="E41" s="34" t="s">
        <v>84</v>
      </c>
      <c r="F41" s="9" t="s">
        <v>2</v>
      </c>
      <c r="G41" s="8">
        <v>73111000</v>
      </c>
      <c r="H41" s="35" t="s">
        <v>987</v>
      </c>
      <c r="I41" s="10">
        <v>66000</v>
      </c>
      <c r="J41" s="52">
        <v>53795</v>
      </c>
      <c r="K41" s="48" t="s">
        <v>2145</v>
      </c>
      <c r="L41" s="49"/>
      <c r="M41" s="12"/>
    </row>
    <row r="42" spans="1:13" ht="12.75" customHeight="1" x14ac:dyDescent="0.25">
      <c r="A42" s="54" t="s">
        <v>110</v>
      </c>
      <c r="B42" s="32" t="s">
        <v>969</v>
      </c>
      <c r="C42" s="33" t="s">
        <v>988</v>
      </c>
      <c r="D42" s="27" t="s">
        <v>989</v>
      </c>
      <c r="E42" s="34" t="s">
        <v>317</v>
      </c>
      <c r="F42" s="9" t="s">
        <v>22</v>
      </c>
      <c r="G42" s="8" t="s">
        <v>990</v>
      </c>
      <c r="H42" s="35" t="s">
        <v>991</v>
      </c>
      <c r="I42" s="10">
        <v>28824</v>
      </c>
      <c r="J42" s="52">
        <v>28824</v>
      </c>
      <c r="K42" s="48" t="s">
        <v>2146</v>
      </c>
      <c r="L42" s="49"/>
      <c r="M42" s="12"/>
    </row>
    <row r="43" spans="1:13" ht="12.75" customHeight="1" x14ac:dyDescent="0.25">
      <c r="A43" s="54" t="s">
        <v>111</v>
      </c>
      <c r="B43" s="32" t="s">
        <v>969</v>
      </c>
      <c r="C43" s="33" t="s">
        <v>925</v>
      </c>
      <c r="D43" s="27" t="s">
        <v>67</v>
      </c>
      <c r="E43" s="34" t="s">
        <v>68</v>
      </c>
      <c r="F43" s="9" t="s">
        <v>22</v>
      </c>
      <c r="G43" s="8" t="s">
        <v>962</v>
      </c>
      <c r="H43" s="35" t="s">
        <v>992</v>
      </c>
      <c r="I43" s="10">
        <v>4200</v>
      </c>
      <c r="J43" s="52">
        <v>4200</v>
      </c>
      <c r="K43" s="48" t="s">
        <v>2147</v>
      </c>
      <c r="L43" s="49"/>
      <c r="M43" s="12"/>
    </row>
    <row r="44" spans="1:13" ht="12.75" customHeight="1" x14ac:dyDescent="0.25">
      <c r="A44" s="54" t="s">
        <v>112</v>
      </c>
      <c r="B44" s="32" t="s">
        <v>969</v>
      </c>
      <c r="C44" s="33" t="s">
        <v>925</v>
      </c>
      <c r="D44" s="27" t="s">
        <v>63</v>
      </c>
      <c r="E44" s="34" t="s">
        <v>64</v>
      </c>
      <c r="F44" s="9" t="s">
        <v>22</v>
      </c>
      <c r="G44" s="8" t="s">
        <v>55</v>
      </c>
      <c r="H44" s="35" t="s">
        <v>993</v>
      </c>
      <c r="I44" s="10">
        <v>2340</v>
      </c>
      <c r="J44" s="52">
        <v>2340</v>
      </c>
      <c r="K44" s="48" t="s">
        <v>2148</v>
      </c>
      <c r="L44" s="49"/>
      <c r="M44" s="12"/>
    </row>
    <row r="45" spans="1:13" ht="12.75" customHeight="1" x14ac:dyDescent="0.25">
      <c r="A45" s="54" t="s">
        <v>113</v>
      </c>
      <c r="B45" s="32" t="s">
        <v>969</v>
      </c>
      <c r="C45" s="33" t="s">
        <v>925</v>
      </c>
      <c r="D45" s="27" t="s">
        <v>63</v>
      </c>
      <c r="E45" s="34" t="s">
        <v>64</v>
      </c>
      <c r="F45" s="9" t="s">
        <v>22</v>
      </c>
      <c r="G45" s="8" t="s">
        <v>55</v>
      </c>
      <c r="H45" s="35" t="s">
        <v>994</v>
      </c>
      <c r="I45" s="10">
        <v>1260</v>
      </c>
      <c r="J45" s="52">
        <v>1260</v>
      </c>
      <c r="K45" s="48" t="s">
        <v>2149</v>
      </c>
      <c r="L45" s="49"/>
      <c r="M45" s="12"/>
    </row>
    <row r="46" spans="1:13" ht="12.75" customHeight="1" x14ac:dyDescent="0.25">
      <c r="A46" s="54" t="s">
        <v>114</v>
      </c>
      <c r="B46" s="32" t="s">
        <v>969</v>
      </c>
      <c r="C46" s="33" t="s">
        <v>925</v>
      </c>
      <c r="D46" s="27" t="s">
        <v>489</v>
      </c>
      <c r="E46" s="34" t="s">
        <v>525</v>
      </c>
      <c r="F46" s="9" t="s">
        <v>3</v>
      </c>
      <c r="G46" s="8" t="s">
        <v>198</v>
      </c>
      <c r="H46" s="35" t="s">
        <v>995</v>
      </c>
      <c r="I46" s="10">
        <v>6000</v>
      </c>
      <c r="J46" s="52">
        <v>6000</v>
      </c>
      <c r="K46" s="48"/>
      <c r="L46" s="49" t="s">
        <v>2150</v>
      </c>
      <c r="M46" s="12"/>
    </row>
    <row r="47" spans="1:13" ht="12.75" customHeight="1" x14ac:dyDescent="0.25">
      <c r="A47" s="54" t="s">
        <v>115</v>
      </c>
      <c r="B47" s="32" t="s">
        <v>874</v>
      </c>
      <c r="C47" s="33" t="s">
        <v>925</v>
      </c>
      <c r="D47" s="27" t="s">
        <v>623</v>
      </c>
      <c r="E47" s="34" t="s">
        <v>624</v>
      </c>
      <c r="F47" s="9" t="s">
        <v>2</v>
      </c>
      <c r="G47" s="8" t="s">
        <v>194</v>
      </c>
      <c r="H47" s="35" t="s">
        <v>996</v>
      </c>
      <c r="I47" s="10">
        <v>18960</v>
      </c>
      <c r="J47" s="52">
        <v>18960</v>
      </c>
      <c r="K47" s="48" t="s">
        <v>2151</v>
      </c>
      <c r="L47" s="49"/>
      <c r="M47" s="12"/>
    </row>
    <row r="48" spans="1:13" ht="12.75" customHeight="1" x14ac:dyDescent="0.25">
      <c r="A48" s="54" t="s">
        <v>116</v>
      </c>
      <c r="B48" s="32" t="s">
        <v>874</v>
      </c>
      <c r="C48" s="33" t="s">
        <v>934</v>
      </c>
      <c r="D48" s="27" t="s">
        <v>997</v>
      </c>
      <c r="E48" s="34" t="s">
        <v>174</v>
      </c>
      <c r="F48" s="9" t="s">
        <v>2</v>
      </c>
      <c r="G48" s="8" t="s">
        <v>998</v>
      </c>
      <c r="H48" s="35" t="s">
        <v>999</v>
      </c>
      <c r="I48" s="10">
        <v>603999.96</v>
      </c>
      <c r="J48" s="52">
        <v>603999.96000000008</v>
      </c>
      <c r="K48" s="48" t="s">
        <v>2152</v>
      </c>
      <c r="L48" s="49"/>
      <c r="M48" s="12"/>
    </row>
    <row r="49" spans="1:13" ht="12.75" customHeight="1" x14ac:dyDescent="0.25">
      <c r="A49" s="54" t="s">
        <v>117</v>
      </c>
      <c r="B49" s="32" t="s">
        <v>874</v>
      </c>
      <c r="C49" s="33" t="s">
        <v>934</v>
      </c>
      <c r="D49" s="27" t="s">
        <v>997</v>
      </c>
      <c r="E49" s="34" t="s">
        <v>174</v>
      </c>
      <c r="F49" s="37" t="s">
        <v>2</v>
      </c>
      <c r="G49" s="4" t="s">
        <v>998</v>
      </c>
      <c r="H49" s="36" t="s">
        <v>1000</v>
      </c>
      <c r="I49" s="6">
        <v>659799</v>
      </c>
      <c r="J49" s="52">
        <v>659799</v>
      </c>
      <c r="K49" s="50" t="s">
        <v>2153</v>
      </c>
      <c r="L49" s="49"/>
      <c r="M49" s="12"/>
    </row>
    <row r="50" spans="1:13" ht="12.75" customHeight="1" x14ac:dyDescent="0.25">
      <c r="A50" s="54" t="s">
        <v>118</v>
      </c>
      <c r="B50" s="32" t="s">
        <v>340</v>
      </c>
      <c r="C50" s="33" t="s">
        <v>925</v>
      </c>
      <c r="D50" s="27" t="s">
        <v>1001</v>
      </c>
      <c r="E50" s="34" t="s">
        <v>1002</v>
      </c>
      <c r="F50" s="9" t="s">
        <v>3</v>
      </c>
      <c r="G50" s="8" t="s">
        <v>198</v>
      </c>
      <c r="H50" s="35" t="s">
        <v>227</v>
      </c>
      <c r="I50" s="10">
        <v>4080</v>
      </c>
      <c r="J50" s="52">
        <v>4080</v>
      </c>
      <c r="K50" s="48"/>
      <c r="L50" s="49" t="s">
        <v>2154</v>
      </c>
      <c r="M50" s="12"/>
    </row>
    <row r="51" spans="1:13" ht="12.75" customHeight="1" x14ac:dyDescent="0.25">
      <c r="A51" s="54" t="s">
        <v>159</v>
      </c>
      <c r="B51" s="32" t="s">
        <v>340</v>
      </c>
      <c r="C51" s="33" t="s">
        <v>1003</v>
      </c>
      <c r="D51" s="27" t="s">
        <v>220</v>
      </c>
      <c r="E51" s="34" t="s">
        <v>221</v>
      </c>
      <c r="F51" s="9" t="s">
        <v>2</v>
      </c>
      <c r="G51" s="8" t="s">
        <v>1004</v>
      </c>
      <c r="H51" s="35" t="s">
        <v>1005</v>
      </c>
      <c r="I51" s="10">
        <v>35416</v>
      </c>
      <c r="J51" s="52">
        <v>9736</v>
      </c>
      <c r="K51" s="48" t="s">
        <v>2155</v>
      </c>
      <c r="L51" s="49"/>
      <c r="M51" s="12"/>
    </row>
    <row r="52" spans="1:13" ht="12.75" customHeight="1" x14ac:dyDescent="0.25">
      <c r="A52" s="54" t="s">
        <v>160</v>
      </c>
      <c r="B52" s="32" t="s">
        <v>340</v>
      </c>
      <c r="C52" s="33" t="s">
        <v>934</v>
      </c>
      <c r="D52" s="27" t="s">
        <v>234</v>
      </c>
      <c r="E52" s="34" t="s">
        <v>235</v>
      </c>
      <c r="F52" s="9" t="s">
        <v>3</v>
      </c>
      <c r="G52" s="8" t="s">
        <v>175</v>
      </c>
      <c r="H52" s="35" t="s">
        <v>1006</v>
      </c>
      <c r="I52" s="10">
        <v>100000</v>
      </c>
      <c r="J52" s="52">
        <v>99958</v>
      </c>
      <c r="K52" s="48"/>
      <c r="L52" s="49" t="s">
        <v>2156</v>
      </c>
      <c r="M52" s="12"/>
    </row>
    <row r="53" spans="1:13" ht="12.75" customHeight="1" x14ac:dyDescent="0.25">
      <c r="A53" s="54" t="s">
        <v>161</v>
      </c>
      <c r="B53" s="32" t="s">
        <v>340</v>
      </c>
      <c r="C53" s="33" t="s">
        <v>934</v>
      </c>
      <c r="D53" s="27" t="s">
        <v>182</v>
      </c>
      <c r="E53" s="34" t="s">
        <v>183</v>
      </c>
      <c r="F53" s="9" t="s">
        <v>3</v>
      </c>
      <c r="G53" s="8" t="s">
        <v>175</v>
      </c>
      <c r="H53" s="35" t="s">
        <v>1006</v>
      </c>
      <c r="I53" s="10">
        <v>10000</v>
      </c>
      <c r="J53" s="52">
        <v>9980.5</v>
      </c>
      <c r="K53" s="48"/>
      <c r="L53" s="49" t="s">
        <v>2157</v>
      </c>
      <c r="M53" s="12"/>
    </row>
    <row r="54" spans="1:13" ht="12.75" customHeight="1" x14ac:dyDescent="0.25">
      <c r="A54" s="54" t="s">
        <v>162</v>
      </c>
      <c r="B54" s="32" t="s">
        <v>340</v>
      </c>
      <c r="C54" s="33" t="s">
        <v>925</v>
      </c>
      <c r="D54" s="27" t="s">
        <v>121</v>
      </c>
      <c r="E54" s="34" t="s">
        <v>122</v>
      </c>
      <c r="F54" s="9" t="s">
        <v>3</v>
      </c>
      <c r="G54" s="8" t="s">
        <v>175</v>
      </c>
      <c r="H54" s="35" t="s">
        <v>1006</v>
      </c>
      <c r="I54" s="10">
        <v>75000</v>
      </c>
      <c r="J54" s="52">
        <v>74998.5</v>
      </c>
      <c r="K54" s="48"/>
      <c r="L54" s="49" t="s">
        <v>2158</v>
      </c>
      <c r="M54" s="12"/>
    </row>
    <row r="55" spans="1:13" ht="12" customHeight="1" x14ac:dyDescent="0.25">
      <c r="A55" s="54" t="s">
        <v>163</v>
      </c>
      <c r="B55" s="32" t="s">
        <v>340</v>
      </c>
      <c r="C55" s="33" t="s">
        <v>925</v>
      </c>
      <c r="D55" s="27" t="s">
        <v>1007</v>
      </c>
      <c r="E55" s="34" t="s">
        <v>95</v>
      </c>
      <c r="F55" s="9" t="s">
        <v>3</v>
      </c>
      <c r="G55" s="8" t="s">
        <v>1008</v>
      </c>
      <c r="H55" s="35" t="s">
        <v>1009</v>
      </c>
      <c r="I55" s="10">
        <v>2412.1</v>
      </c>
      <c r="J55" s="52">
        <v>1762.6999999999998</v>
      </c>
      <c r="K55" s="48"/>
      <c r="L55" s="49" t="s">
        <v>2159</v>
      </c>
      <c r="M55" s="12"/>
    </row>
    <row r="56" spans="1:13" ht="12.75" customHeight="1" x14ac:dyDescent="0.25">
      <c r="A56" s="54" t="s">
        <v>164</v>
      </c>
      <c r="B56" s="32" t="s">
        <v>340</v>
      </c>
      <c r="C56" s="33" t="s">
        <v>925</v>
      </c>
      <c r="D56" s="27" t="s">
        <v>123</v>
      </c>
      <c r="E56" s="34" t="s">
        <v>124</v>
      </c>
      <c r="F56" s="9" t="s">
        <v>3</v>
      </c>
      <c r="G56" s="8" t="s">
        <v>175</v>
      </c>
      <c r="H56" s="35" t="s">
        <v>1006</v>
      </c>
      <c r="I56" s="10">
        <v>70000</v>
      </c>
      <c r="J56" s="52">
        <v>60159</v>
      </c>
      <c r="K56" s="48"/>
      <c r="L56" s="49" t="s">
        <v>2160</v>
      </c>
      <c r="M56" s="12"/>
    </row>
    <row r="57" spans="1:13" ht="12.75" customHeight="1" x14ac:dyDescent="0.25">
      <c r="A57" s="54" t="s">
        <v>165</v>
      </c>
      <c r="B57" s="32" t="s">
        <v>1010</v>
      </c>
      <c r="C57" s="33" t="s">
        <v>1011</v>
      </c>
      <c r="D57" s="27" t="s">
        <v>1012</v>
      </c>
      <c r="E57" s="34" t="s">
        <v>1013</v>
      </c>
      <c r="F57" s="9" t="s">
        <v>3</v>
      </c>
      <c r="G57" s="8" t="s">
        <v>1014</v>
      </c>
      <c r="H57" s="35" t="s">
        <v>1015</v>
      </c>
      <c r="I57" s="10">
        <v>720</v>
      </c>
      <c r="J57" s="52">
        <v>720</v>
      </c>
      <c r="K57" s="48"/>
      <c r="L57" s="49" t="s">
        <v>2161</v>
      </c>
      <c r="M57" s="12"/>
    </row>
    <row r="58" spans="1:13" ht="12.75" customHeight="1" x14ac:dyDescent="0.25">
      <c r="A58" s="54" t="s">
        <v>187</v>
      </c>
      <c r="B58" s="32" t="s">
        <v>1010</v>
      </c>
      <c r="C58" s="33" t="s">
        <v>1016</v>
      </c>
      <c r="D58" s="27" t="s">
        <v>346</v>
      </c>
      <c r="E58" s="34" t="s">
        <v>347</v>
      </c>
      <c r="F58" s="9" t="s">
        <v>3</v>
      </c>
      <c r="G58" s="8" t="s">
        <v>949</v>
      </c>
      <c r="H58" s="35" t="s">
        <v>870</v>
      </c>
      <c r="I58" s="10">
        <v>5000</v>
      </c>
      <c r="J58" s="52">
        <v>3445</v>
      </c>
      <c r="K58" s="48"/>
      <c r="L58" s="49" t="s">
        <v>2162</v>
      </c>
      <c r="M58" s="12"/>
    </row>
    <row r="59" spans="1:13" ht="12.75" customHeight="1" x14ac:dyDescent="0.25">
      <c r="A59" s="54" t="s">
        <v>188</v>
      </c>
      <c r="B59" s="32" t="s">
        <v>1017</v>
      </c>
      <c r="C59" s="33" t="s">
        <v>925</v>
      </c>
      <c r="D59" s="27" t="s">
        <v>65</v>
      </c>
      <c r="E59" s="34" t="s">
        <v>66</v>
      </c>
      <c r="F59" s="9" t="s">
        <v>22</v>
      </c>
      <c r="G59" s="8" t="s">
        <v>55</v>
      </c>
      <c r="H59" s="35" t="s">
        <v>1018</v>
      </c>
      <c r="I59" s="10">
        <v>1764</v>
      </c>
      <c r="J59" s="52">
        <v>1620</v>
      </c>
      <c r="K59" s="48" t="s">
        <v>2163</v>
      </c>
      <c r="L59" s="49"/>
      <c r="M59" s="12"/>
    </row>
    <row r="60" spans="1:13" ht="12.75" customHeight="1" x14ac:dyDescent="0.25">
      <c r="A60" s="54" t="s">
        <v>189</v>
      </c>
      <c r="B60" s="32" t="s">
        <v>1017</v>
      </c>
      <c r="C60" s="33" t="s">
        <v>1019</v>
      </c>
      <c r="D60" s="27" t="s">
        <v>1020</v>
      </c>
      <c r="E60" s="34" t="s">
        <v>1021</v>
      </c>
      <c r="F60" s="9" t="s">
        <v>3</v>
      </c>
      <c r="G60" s="8" t="s">
        <v>1022</v>
      </c>
      <c r="H60" s="35" t="s">
        <v>1023</v>
      </c>
      <c r="I60" s="10">
        <f>2000*2.4974</f>
        <v>4994.7999999999993</v>
      </c>
      <c r="J60" s="52">
        <v>4994.2</v>
      </c>
      <c r="K60" s="48"/>
      <c r="L60" s="49" t="s">
        <v>2164</v>
      </c>
      <c r="M60" s="12"/>
    </row>
    <row r="61" spans="1:13" ht="12.75" customHeight="1" x14ac:dyDescent="0.25">
      <c r="A61" s="54" t="s">
        <v>190</v>
      </c>
      <c r="B61" s="32" t="s">
        <v>1017</v>
      </c>
      <c r="C61" s="33" t="s">
        <v>925</v>
      </c>
      <c r="D61" s="27" t="s">
        <v>1024</v>
      </c>
      <c r="E61" s="34" t="s">
        <v>971</v>
      </c>
      <c r="F61" s="9" t="s">
        <v>2</v>
      </c>
      <c r="G61" s="8">
        <v>66514110</v>
      </c>
      <c r="H61" s="35" t="s">
        <v>1025</v>
      </c>
      <c r="I61" s="10">
        <v>63607.22</v>
      </c>
      <c r="J61" s="52">
        <v>66735.100000000006</v>
      </c>
      <c r="K61" s="48" t="s">
        <v>2165</v>
      </c>
      <c r="L61" s="49"/>
      <c r="M61" s="12"/>
    </row>
    <row r="62" spans="1:13" ht="12.75" customHeight="1" x14ac:dyDescent="0.25">
      <c r="A62" s="54" t="s">
        <v>191</v>
      </c>
      <c r="B62" s="32" t="s">
        <v>1017</v>
      </c>
      <c r="C62" s="33" t="s">
        <v>1026</v>
      </c>
      <c r="D62" s="27" t="s">
        <v>848</v>
      </c>
      <c r="E62" s="34" t="s">
        <v>549</v>
      </c>
      <c r="F62" s="9" t="s">
        <v>3</v>
      </c>
      <c r="G62" s="8" t="s">
        <v>137</v>
      </c>
      <c r="H62" s="35" t="s">
        <v>1027</v>
      </c>
      <c r="I62" s="10">
        <v>10030</v>
      </c>
      <c r="J62" s="52">
        <v>10030</v>
      </c>
      <c r="K62" s="48"/>
      <c r="L62" s="49" t="s">
        <v>2166</v>
      </c>
      <c r="M62" s="12"/>
    </row>
    <row r="63" spans="1:13" ht="12.75" customHeight="1" x14ac:dyDescent="0.25">
      <c r="A63" s="54" t="s">
        <v>192</v>
      </c>
      <c r="B63" s="32" t="s">
        <v>1017</v>
      </c>
      <c r="C63" s="33" t="s">
        <v>1026</v>
      </c>
      <c r="D63" s="27" t="s">
        <v>872</v>
      </c>
      <c r="E63" s="34" t="s">
        <v>873</v>
      </c>
      <c r="F63" s="9" t="s">
        <v>3</v>
      </c>
      <c r="G63" s="8" t="s">
        <v>628</v>
      </c>
      <c r="H63" s="35" t="s">
        <v>1028</v>
      </c>
      <c r="I63" s="10">
        <v>4755.3999999999996</v>
      </c>
      <c r="J63" s="52">
        <v>4755.3999999999996</v>
      </c>
      <c r="K63" s="48"/>
      <c r="L63" s="49" t="s">
        <v>2167</v>
      </c>
      <c r="M63" s="12"/>
    </row>
    <row r="64" spans="1:13" ht="12.75" customHeight="1" x14ac:dyDescent="0.25">
      <c r="A64" s="54" t="s">
        <v>193</v>
      </c>
      <c r="B64" s="32" t="s">
        <v>1017</v>
      </c>
      <c r="C64" s="33" t="s">
        <v>1026</v>
      </c>
      <c r="D64" s="27" t="s">
        <v>844</v>
      </c>
      <c r="E64" s="34" t="s">
        <v>845</v>
      </c>
      <c r="F64" s="9" t="s">
        <v>3</v>
      </c>
      <c r="G64" s="8">
        <v>55300000</v>
      </c>
      <c r="H64" s="35" t="s">
        <v>1029</v>
      </c>
      <c r="I64" s="10">
        <v>4377.3500000000004</v>
      </c>
      <c r="J64" s="52">
        <v>4377.3500000000004</v>
      </c>
      <c r="K64" s="48"/>
      <c r="L64" s="49" t="s">
        <v>2168</v>
      </c>
      <c r="M64" s="12"/>
    </row>
    <row r="65" spans="1:13" ht="12.75" customHeight="1" x14ac:dyDescent="0.25">
      <c r="A65" s="54" t="s">
        <v>206</v>
      </c>
      <c r="B65" s="32" t="s">
        <v>883</v>
      </c>
      <c r="C65" s="33" t="s">
        <v>1030</v>
      </c>
      <c r="D65" s="27" t="s">
        <v>277</v>
      </c>
      <c r="E65" s="34" t="s">
        <v>278</v>
      </c>
      <c r="F65" s="9" t="s">
        <v>3</v>
      </c>
      <c r="G65" s="8" t="s">
        <v>356</v>
      </c>
      <c r="H65" s="35" t="s">
        <v>357</v>
      </c>
      <c r="I65" s="10">
        <v>5000</v>
      </c>
      <c r="J65" s="52">
        <v>5000</v>
      </c>
      <c r="K65" s="48"/>
      <c r="L65" s="49" t="s">
        <v>2169</v>
      </c>
      <c r="M65" s="12"/>
    </row>
    <row r="66" spans="1:13" ht="12.75" customHeight="1" x14ac:dyDescent="0.25">
      <c r="A66" s="54" t="s">
        <v>207</v>
      </c>
      <c r="B66" s="32" t="s">
        <v>883</v>
      </c>
      <c r="C66" s="33" t="s">
        <v>1031</v>
      </c>
      <c r="D66" s="27" t="s">
        <v>1032</v>
      </c>
      <c r="E66" s="34" t="s">
        <v>1033</v>
      </c>
      <c r="F66" s="9" t="s">
        <v>22</v>
      </c>
      <c r="G66" s="8" t="s">
        <v>548</v>
      </c>
      <c r="H66" s="35" t="s">
        <v>23</v>
      </c>
      <c r="I66" s="10">
        <v>1550</v>
      </c>
      <c r="J66" s="52">
        <v>1550</v>
      </c>
      <c r="K66" s="48" t="s">
        <v>2170</v>
      </c>
      <c r="L66" s="49"/>
      <c r="M66" s="12"/>
    </row>
    <row r="67" spans="1:13" ht="12.75" customHeight="1" x14ac:dyDescent="0.25">
      <c r="A67" s="54" t="s">
        <v>208</v>
      </c>
      <c r="B67" s="32" t="s">
        <v>883</v>
      </c>
      <c r="C67" s="33" t="s">
        <v>925</v>
      </c>
      <c r="D67" s="27" t="s">
        <v>1034</v>
      </c>
      <c r="E67" s="34" t="s">
        <v>1035</v>
      </c>
      <c r="F67" s="9" t="s">
        <v>22</v>
      </c>
      <c r="G67" s="8">
        <v>72261000</v>
      </c>
      <c r="H67" s="35" t="s">
        <v>59</v>
      </c>
      <c r="I67" s="10">
        <v>99900</v>
      </c>
      <c r="J67" s="52">
        <v>99900</v>
      </c>
      <c r="K67" s="48" t="s">
        <v>2171</v>
      </c>
      <c r="L67" s="49"/>
      <c r="M67" s="12"/>
    </row>
    <row r="68" spans="1:13" ht="12.75" customHeight="1" x14ac:dyDescent="0.25">
      <c r="A68" s="54" t="s">
        <v>209</v>
      </c>
      <c r="B68" s="32" t="s">
        <v>883</v>
      </c>
      <c r="C68" s="33" t="s">
        <v>925</v>
      </c>
      <c r="D68" s="27" t="s">
        <v>196</v>
      </c>
      <c r="E68" s="34" t="s">
        <v>197</v>
      </c>
      <c r="F68" s="9" t="s">
        <v>3</v>
      </c>
      <c r="G68" s="8" t="s">
        <v>198</v>
      </c>
      <c r="H68" s="35" t="s">
        <v>1036</v>
      </c>
      <c r="I68" s="10">
        <v>20700</v>
      </c>
      <c r="J68" s="52">
        <v>20700</v>
      </c>
      <c r="K68" s="48"/>
      <c r="L68" s="49" t="s">
        <v>2172</v>
      </c>
      <c r="M68" s="12"/>
    </row>
    <row r="69" spans="1:13" ht="12.75" customHeight="1" x14ac:dyDescent="0.25">
      <c r="A69" s="54" t="s">
        <v>210</v>
      </c>
      <c r="B69" s="32" t="s">
        <v>880</v>
      </c>
      <c r="C69" s="33" t="s">
        <v>925</v>
      </c>
      <c r="D69" s="27" t="s">
        <v>249</v>
      </c>
      <c r="E69" s="34" t="s">
        <v>1037</v>
      </c>
      <c r="F69" s="9" t="s">
        <v>22</v>
      </c>
      <c r="G69" s="8">
        <v>63110000</v>
      </c>
      <c r="H69" s="35" t="s">
        <v>46</v>
      </c>
      <c r="I69" s="10">
        <v>8750</v>
      </c>
      <c r="J69" s="52">
        <v>6405</v>
      </c>
      <c r="K69" s="48" t="s">
        <v>2173</v>
      </c>
      <c r="L69" s="49"/>
      <c r="M69" s="12"/>
    </row>
    <row r="70" spans="1:13" ht="12.75" customHeight="1" x14ac:dyDescent="0.25">
      <c r="A70" s="54" t="s">
        <v>1038</v>
      </c>
      <c r="B70" s="32" t="s">
        <v>880</v>
      </c>
      <c r="C70" s="33" t="s">
        <v>262</v>
      </c>
      <c r="D70" s="27" t="s">
        <v>1039</v>
      </c>
      <c r="E70" s="34" t="s">
        <v>1040</v>
      </c>
      <c r="F70" s="9" t="s">
        <v>3</v>
      </c>
      <c r="G70" s="4">
        <v>55300000</v>
      </c>
      <c r="H70" s="35" t="s">
        <v>1041</v>
      </c>
      <c r="I70" s="10">
        <v>642.51</v>
      </c>
      <c r="J70" s="52">
        <v>642.51</v>
      </c>
      <c r="K70" s="48"/>
      <c r="L70" s="49" t="s">
        <v>2174</v>
      </c>
      <c r="M70" s="12"/>
    </row>
    <row r="71" spans="1:13" ht="12.75" customHeight="1" x14ac:dyDescent="0.25">
      <c r="A71" s="54" t="s">
        <v>1042</v>
      </c>
      <c r="B71" s="32" t="s">
        <v>880</v>
      </c>
      <c r="C71" s="33" t="s">
        <v>262</v>
      </c>
      <c r="D71" s="27" t="s">
        <v>1043</v>
      </c>
      <c r="E71" s="34" t="s">
        <v>1044</v>
      </c>
      <c r="F71" s="9" t="s">
        <v>3</v>
      </c>
      <c r="G71" s="4">
        <v>55300000</v>
      </c>
      <c r="H71" s="35" t="s">
        <v>1041</v>
      </c>
      <c r="I71" s="10">
        <v>942.37</v>
      </c>
      <c r="J71" s="52">
        <v>942.37</v>
      </c>
      <c r="K71" s="48"/>
      <c r="L71" s="49" t="s">
        <v>2175</v>
      </c>
      <c r="M71" s="12"/>
    </row>
    <row r="72" spans="1:13" ht="12.75" customHeight="1" x14ac:dyDescent="0.25">
      <c r="A72" s="54" t="s">
        <v>1045</v>
      </c>
      <c r="B72" s="32" t="s">
        <v>880</v>
      </c>
      <c r="C72" s="33" t="s">
        <v>262</v>
      </c>
      <c r="D72" s="27" t="s">
        <v>1046</v>
      </c>
      <c r="E72" s="34" t="s">
        <v>1047</v>
      </c>
      <c r="F72" s="9" t="s">
        <v>3</v>
      </c>
      <c r="G72" s="4">
        <v>55300000</v>
      </c>
      <c r="H72" s="35" t="s">
        <v>1048</v>
      </c>
      <c r="I72" s="10">
        <v>521.4</v>
      </c>
      <c r="J72" s="52">
        <v>521.4</v>
      </c>
      <c r="K72" s="48"/>
      <c r="L72" s="49" t="s">
        <v>2176</v>
      </c>
      <c r="M72" s="12"/>
    </row>
    <row r="73" spans="1:13" ht="12.75" customHeight="1" x14ac:dyDescent="0.25">
      <c r="A73" s="54" t="s">
        <v>211</v>
      </c>
      <c r="B73" s="32" t="s">
        <v>880</v>
      </c>
      <c r="C73" s="33" t="s">
        <v>925</v>
      </c>
      <c r="D73" s="27" t="s">
        <v>1049</v>
      </c>
      <c r="E73" s="34" t="s">
        <v>133</v>
      </c>
      <c r="F73" s="9" t="s">
        <v>3</v>
      </c>
      <c r="G73" s="8" t="s">
        <v>134</v>
      </c>
      <c r="H73" s="35" t="s">
        <v>1050</v>
      </c>
      <c r="I73" s="10">
        <v>2000</v>
      </c>
      <c r="J73" s="52">
        <v>1840.8</v>
      </c>
      <c r="K73" s="48"/>
      <c r="L73" s="49" t="s">
        <v>2177</v>
      </c>
      <c r="M73" s="12"/>
    </row>
    <row r="74" spans="1:13" ht="12.75" customHeight="1" x14ac:dyDescent="0.25">
      <c r="A74" s="54" t="s">
        <v>1051</v>
      </c>
      <c r="B74" s="32" t="s">
        <v>880</v>
      </c>
      <c r="C74" s="33" t="s">
        <v>262</v>
      </c>
      <c r="D74" s="27" t="s">
        <v>490</v>
      </c>
      <c r="E74" s="34" t="s">
        <v>491</v>
      </c>
      <c r="F74" s="9" t="s">
        <v>3</v>
      </c>
      <c r="G74" s="4">
        <v>55300000</v>
      </c>
      <c r="H74" s="35" t="s">
        <v>1041</v>
      </c>
      <c r="I74" s="10">
        <v>663.52</v>
      </c>
      <c r="J74" s="52">
        <v>663.52</v>
      </c>
      <c r="K74" s="48"/>
      <c r="L74" s="49" t="s">
        <v>2178</v>
      </c>
      <c r="M74" s="12"/>
    </row>
    <row r="75" spans="1:13" ht="12.75" customHeight="1" x14ac:dyDescent="0.25">
      <c r="A75" s="54" t="s">
        <v>1052</v>
      </c>
      <c r="B75" s="32" t="s">
        <v>880</v>
      </c>
      <c r="C75" s="33" t="s">
        <v>262</v>
      </c>
      <c r="D75" s="27" t="s">
        <v>1053</v>
      </c>
      <c r="E75" s="34" t="s">
        <v>1054</v>
      </c>
      <c r="F75" s="9" t="s">
        <v>3</v>
      </c>
      <c r="G75" s="4">
        <v>55300000</v>
      </c>
      <c r="H75" s="35" t="s">
        <v>1041</v>
      </c>
      <c r="I75" s="10">
        <v>942.37</v>
      </c>
      <c r="J75" s="52">
        <v>110.55</v>
      </c>
      <c r="K75" s="48"/>
      <c r="L75" s="49" t="s">
        <v>2179</v>
      </c>
      <c r="M75" s="12"/>
    </row>
    <row r="76" spans="1:13" ht="12.75" customHeight="1" x14ac:dyDescent="0.25">
      <c r="A76" s="54" t="s">
        <v>1055</v>
      </c>
      <c r="B76" s="32" t="s">
        <v>880</v>
      </c>
      <c r="C76" s="33" t="s">
        <v>262</v>
      </c>
      <c r="D76" s="27" t="s">
        <v>1056</v>
      </c>
      <c r="E76" s="34" t="s">
        <v>740</v>
      </c>
      <c r="F76" s="9" t="s">
        <v>3</v>
      </c>
      <c r="G76" s="4">
        <v>55300000</v>
      </c>
      <c r="H76" s="35" t="s">
        <v>1041</v>
      </c>
      <c r="I76" s="10">
        <v>410</v>
      </c>
      <c r="J76" s="52">
        <v>410</v>
      </c>
      <c r="K76" s="48"/>
      <c r="L76" s="49" t="s">
        <v>2180</v>
      </c>
      <c r="M76" s="12"/>
    </row>
    <row r="77" spans="1:13" ht="12.75" customHeight="1" x14ac:dyDescent="0.25">
      <c r="A77" s="54" t="s">
        <v>212</v>
      </c>
      <c r="B77" s="32" t="s">
        <v>880</v>
      </c>
      <c r="C77" s="33" t="s">
        <v>920</v>
      </c>
      <c r="D77" s="27" t="s">
        <v>1057</v>
      </c>
      <c r="E77" s="34" t="s">
        <v>622</v>
      </c>
      <c r="F77" s="9" t="s">
        <v>3</v>
      </c>
      <c r="G77" s="8" t="s">
        <v>894</v>
      </c>
      <c r="H77" s="35" t="s">
        <v>1058</v>
      </c>
      <c r="I77" s="10">
        <v>4430</v>
      </c>
      <c r="J77" s="52">
        <v>4430</v>
      </c>
      <c r="K77" s="48"/>
      <c r="L77" s="49" t="s">
        <v>2181</v>
      </c>
      <c r="M77" s="12"/>
    </row>
    <row r="78" spans="1:13" ht="12.75" customHeight="1" x14ac:dyDescent="0.25">
      <c r="A78" s="54" t="s">
        <v>1059</v>
      </c>
      <c r="B78" s="32" t="s">
        <v>880</v>
      </c>
      <c r="C78" s="33" t="s">
        <v>262</v>
      </c>
      <c r="D78" s="27" t="s">
        <v>715</v>
      </c>
      <c r="E78" s="34" t="s">
        <v>716</v>
      </c>
      <c r="F78" s="9" t="s">
        <v>3</v>
      </c>
      <c r="G78" s="8" t="s">
        <v>232</v>
      </c>
      <c r="H78" s="35" t="s">
        <v>879</v>
      </c>
      <c r="I78" s="10">
        <v>240</v>
      </c>
      <c r="J78" s="52">
        <v>240</v>
      </c>
      <c r="K78" s="48"/>
      <c r="L78" s="49" t="s">
        <v>2182</v>
      </c>
      <c r="M78" s="12"/>
    </row>
    <row r="79" spans="1:13" ht="12.75" customHeight="1" x14ac:dyDescent="0.25">
      <c r="A79" s="54" t="s">
        <v>1060</v>
      </c>
      <c r="B79" s="32" t="s">
        <v>345</v>
      </c>
      <c r="C79" s="33" t="s">
        <v>1061</v>
      </c>
      <c r="D79" s="27" t="s">
        <v>72</v>
      </c>
      <c r="E79" s="34" t="s">
        <v>73</v>
      </c>
      <c r="F79" s="9" t="s">
        <v>3</v>
      </c>
      <c r="G79" s="8" t="s">
        <v>263</v>
      </c>
      <c r="H79" s="35" t="s">
        <v>1062</v>
      </c>
      <c r="I79" s="10">
        <v>220000</v>
      </c>
      <c r="J79" s="52">
        <v>172116.28000000003</v>
      </c>
      <c r="K79" s="48"/>
      <c r="L79" s="49" t="s">
        <v>2183</v>
      </c>
      <c r="M79" s="12"/>
    </row>
    <row r="80" spans="1:13" ht="12.75" customHeight="1" x14ac:dyDescent="0.25">
      <c r="A80" s="54" t="s">
        <v>213</v>
      </c>
      <c r="B80" s="32" t="s">
        <v>814</v>
      </c>
      <c r="C80" s="33" t="s">
        <v>1063</v>
      </c>
      <c r="D80" s="27" t="s">
        <v>1064</v>
      </c>
      <c r="E80" s="34" t="s">
        <v>125</v>
      </c>
      <c r="F80" s="9" t="s">
        <v>3</v>
      </c>
      <c r="G80" s="8" t="s">
        <v>243</v>
      </c>
      <c r="H80" s="35" t="s">
        <v>1065</v>
      </c>
      <c r="I80" s="10">
        <v>4200</v>
      </c>
      <c r="J80" s="52">
        <v>4200</v>
      </c>
      <c r="K80" s="48"/>
      <c r="L80" s="49" t="s">
        <v>2184</v>
      </c>
      <c r="M80" s="12"/>
    </row>
    <row r="81" spans="1:13" ht="12.75" customHeight="1" x14ac:dyDescent="0.25">
      <c r="A81" s="54" t="s">
        <v>214</v>
      </c>
      <c r="B81" s="32" t="s">
        <v>814</v>
      </c>
      <c r="C81" s="33" t="s">
        <v>262</v>
      </c>
      <c r="D81" s="27" t="s">
        <v>394</v>
      </c>
      <c r="E81" s="34" t="s">
        <v>395</v>
      </c>
      <c r="F81" s="9" t="s">
        <v>3</v>
      </c>
      <c r="G81" s="8">
        <v>55300000</v>
      </c>
      <c r="H81" s="35" t="s">
        <v>792</v>
      </c>
      <c r="I81" s="10">
        <v>289.64999999999998</v>
      </c>
      <c r="J81" s="52">
        <v>289.64999999999998</v>
      </c>
      <c r="K81" s="48"/>
      <c r="L81" s="49" t="s">
        <v>2185</v>
      </c>
      <c r="M81" s="12"/>
    </row>
    <row r="82" spans="1:13" ht="12.75" customHeight="1" x14ac:dyDescent="0.25">
      <c r="A82" s="54" t="s">
        <v>215</v>
      </c>
      <c r="B82" s="32" t="s">
        <v>878</v>
      </c>
      <c r="C82" s="33" t="s">
        <v>1019</v>
      </c>
      <c r="D82" s="27" t="s">
        <v>648</v>
      </c>
      <c r="E82" s="34" t="s">
        <v>649</v>
      </c>
      <c r="F82" s="9" t="s">
        <v>22</v>
      </c>
      <c r="G82" s="8" t="s">
        <v>356</v>
      </c>
      <c r="H82" s="35" t="s">
        <v>357</v>
      </c>
      <c r="I82" s="10">
        <v>4424</v>
      </c>
      <c r="J82" s="52">
        <v>4424</v>
      </c>
      <c r="K82" s="48" t="s">
        <v>2186</v>
      </c>
      <c r="L82" s="49"/>
      <c r="M82" s="12"/>
    </row>
    <row r="83" spans="1:13" ht="12.75" customHeight="1" x14ac:dyDescent="0.25">
      <c r="A83" s="54" t="s">
        <v>216</v>
      </c>
      <c r="B83" s="32" t="s">
        <v>878</v>
      </c>
      <c r="C83" s="33" t="s">
        <v>925</v>
      </c>
      <c r="D83" s="27" t="s">
        <v>119</v>
      </c>
      <c r="E83" s="34" t="s">
        <v>120</v>
      </c>
      <c r="F83" s="9" t="s">
        <v>3</v>
      </c>
      <c r="G83" s="8" t="s">
        <v>175</v>
      </c>
      <c r="H83" s="35" t="s">
        <v>1006</v>
      </c>
      <c r="I83" s="10">
        <v>70000</v>
      </c>
      <c r="J83" s="52">
        <v>62059.07</v>
      </c>
      <c r="K83" s="48"/>
      <c r="L83" s="49" t="s">
        <v>2187</v>
      </c>
      <c r="M83" s="12"/>
    </row>
    <row r="84" spans="1:13" ht="12.75" customHeight="1" x14ac:dyDescent="0.25">
      <c r="A84" s="54" t="s">
        <v>261</v>
      </c>
      <c r="B84" s="32" t="s">
        <v>878</v>
      </c>
      <c r="C84" s="33" t="s">
        <v>925</v>
      </c>
      <c r="D84" s="27" t="s">
        <v>119</v>
      </c>
      <c r="E84" s="34" t="s">
        <v>120</v>
      </c>
      <c r="F84" s="9" t="s">
        <v>3</v>
      </c>
      <c r="G84" s="8" t="s">
        <v>175</v>
      </c>
      <c r="H84" s="35" t="s">
        <v>1006</v>
      </c>
      <c r="I84" s="10">
        <v>35291.97</v>
      </c>
      <c r="J84" s="52">
        <v>34794.239999999998</v>
      </c>
      <c r="K84" s="48"/>
      <c r="L84" s="49" t="s">
        <v>2188</v>
      </c>
      <c r="M84" s="12"/>
    </row>
    <row r="85" spans="1:13" ht="12.75" customHeight="1" x14ac:dyDescent="0.25">
      <c r="A85" s="54" t="s">
        <v>1066</v>
      </c>
      <c r="B85" s="32" t="s">
        <v>878</v>
      </c>
      <c r="C85" s="33" t="s">
        <v>925</v>
      </c>
      <c r="D85" s="27" t="s">
        <v>119</v>
      </c>
      <c r="E85" s="34" t="s">
        <v>120</v>
      </c>
      <c r="F85" s="9" t="s">
        <v>3</v>
      </c>
      <c r="G85" s="8" t="s">
        <v>175</v>
      </c>
      <c r="H85" s="35" t="s">
        <v>1006</v>
      </c>
      <c r="I85" s="10">
        <v>12524.19</v>
      </c>
      <c r="J85" s="52">
        <v>2856.25</v>
      </c>
      <c r="K85" s="48"/>
      <c r="L85" s="49" t="s">
        <v>2189</v>
      </c>
      <c r="M85" s="12"/>
    </row>
    <row r="86" spans="1:13" ht="12.75" customHeight="1" x14ac:dyDescent="0.25">
      <c r="A86" s="54" t="s">
        <v>217</v>
      </c>
      <c r="B86" s="32" t="s">
        <v>315</v>
      </c>
      <c r="C86" s="33" t="s">
        <v>262</v>
      </c>
      <c r="D86" s="27" t="s">
        <v>1067</v>
      </c>
      <c r="E86" s="34" t="s">
        <v>1068</v>
      </c>
      <c r="F86" s="9" t="s">
        <v>3</v>
      </c>
      <c r="G86" s="8" t="s">
        <v>847</v>
      </c>
      <c r="H86" s="35" t="s">
        <v>1069</v>
      </c>
      <c r="I86" s="10">
        <f>42+17</f>
        <v>59</v>
      </c>
      <c r="J86" s="52">
        <v>59</v>
      </c>
      <c r="K86" s="48"/>
      <c r="L86" s="49" t="s">
        <v>2190</v>
      </c>
      <c r="M86" s="12"/>
    </row>
    <row r="87" spans="1:13" ht="12.75" customHeight="1" x14ac:dyDescent="0.25">
      <c r="A87" s="54" t="s">
        <v>217</v>
      </c>
      <c r="B87" s="32" t="s">
        <v>315</v>
      </c>
      <c r="C87" s="33" t="s">
        <v>262</v>
      </c>
      <c r="D87" s="27" t="s">
        <v>1067</v>
      </c>
      <c r="E87" s="34" t="s">
        <v>1068</v>
      </c>
      <c r="F87" s="9" t="s">
        <v>3</v>
      </c>
      <c r="G87" s="8" t="s">
        <v>1070</v>
      </c>
      <c r="H87" s="35" t="s">
        <v>37</v>
      </c>
      <c r="I87" s="10">
        <f>12.75</f>
        <v>12.75</v>
      </c>
      <c r="J87" s="52">
        <v>12.75</v>
      </c>
      <c r="K87" s="48"/>
      <c r="L87" s="49" t="s">
        <v>2190</v>
      </c>
      <c r="M87" s="12"/>
    </row>
    <row r="88" spans="1:13" ht="12.75" customHeight="1" x14ac:dyDescent="0.25">
      <c r="A88" s="54" t="s">
        <v>217</v>
      </c>
      <c r="B88" s="32" t="s">
        <v>315</v>
      </c>
      <c r="C88" s="33" t="s">
        <v>262</v>
      </c>
      <c r="D88" s="27" t="s">
        <v>1067</v>
      </c>
      <c r="E88" s="34" t="s">
        <v>1068</v>
      </c>
      <c r="F88" s="9" t="s">
        <v>3</v>
      </c>
      <c r="G88" s="8" t="s">
        <v>1071</v>
      </c>
      <c r="H88" s="35" t="s">
        <v>1072</v>
      </c>
      <c r="I88" s="10">
        <f>5*4</f>
        <v>20</v>
      </c>
      <c r="J88" s="52">
        <v>20</v>
      </c>
      <c r="K88" s="48"/>
      <c r="L88" s="49" t="s">
        <v>2190</v>
      </c>
      <c r="M88" s="12"/>
    </row>
    <row r="89" spans="1:13" ht="12.75" customHeight="1" x14ac:dyDescent="0.25">
      <c r="A89" s="54" t="s">
        <v>218</v>
      </c>
      <c r="B89" s="32" t="s">
        <v>315</v>
      </c>
      <c r="C89" s="33" t="s">
        <v>262</v>
      </c>
      <c r="D89" s="27" t="s">
        <v>1073</v>
      </c>
      <c r="E89" s="34" t="s">
        <v>543</v>
      </c>
      <c r="F89" s="9" t="s">
        <v>3</v>
      </c>
      <c r="G89" s="8" t="s">
        <v>1074</v>
      </c>
      <c r="H89" s="35" t="s">
        <v>1075</v>
      </c>
      <c r="I89" s="10">
        <v>810</v>
      </c>
      <c r="J89" s="52">
        <v>810</v>
      </c>
      <c r="K89" s="48"/>
      <c r="L89" s="49" t="s">
        <v>2191</v>
      </c>
      <c r="M89" s="12"/>
    </row>
    <row r="90" spans="1:13" ht="12.75" customHeight="1" x14ac:dyDescent="0.25">
      <c r="A90" s="54" t="s">
        <v>219</v>
      </c>
      <c r="B90" s="32" t="s">
        <v>315</v>
      </c>
      <c r="C90" s="32" t="s">
        <v>925</v>
      </c>
      <c r="D90" s="27" t="s">
        <v>1076</v>
      </c>
      <c r="E90" s="34" t="s">
        <v>1077</v>
      </c>
      <c r="F90" s="9" t="s">
        <v>2</v>
      </c>
      <c r="G90" s="8" t="s">
        <v>175</v>
      </c>
      <c r="H90" s="35" t="s">
        <v>41</v>
      </c>
      <c r="I90" s="10">
        <v>15000</v>
      </c>
      <c r="J90" s="52">
        <v>7068</v>
      </c>
      <c r="K90" s="48" t="s">
        <v>2192</v>
      </c>
      <c r="L90" s="49"/>
      <c r="M90" s="12"/>
    </row>
    <row r="91" spans="1:13" ht="12.75" customHeight="1" x14ac:dyDescent="0.25">
      <c r="A91" s="54" t="s">
        <v>239</v>
      </c>
      <c r="B91" s="32" t="s">
        <v>315</v>
      </c>
      <c r="C91" s="33" t="s">
        <v>262</v>
      </c>
      <c r="D91" s="27" t="s">
        <v>200</v>
      </c>
      <c r="E91" s="34" t="s">
        <v>199</v>
      </c>
      <c r="F91" s="9" t="s">
        <v>3</v>
      </c>
      <c r="G91" s="8" t="s">
        <v>232</v>
      </c>
      <c r="H91" s="35" t="s">
        <v>1078</v>
      </c>
      <c r="I91" s="10">
        <v>391.23</v>
      </c>
      <c r="J91" s="52">
        <v>391.23</v>
      </c>
      <c r="K91" s="48"/>
      <c r="L91" s="49" t="s">
        <v>2193</v>
      </c>
      <c r="M91" s="12"/>
    </row>
    <row r="92" spans="1:13" ht="12.75" customHeight="1" x14ac:dyDescent="0.25">
      <c r="A92" s="54" t="s">
        <v>239</v>
      </c>
      <c r="B92" s="32" t="s">
        <v>315</v>
      </c>
      <c r="C92" s="33" t="s">
        <v>262</v>
      </c>
      <c r="D92" s="27" t="s">
        <v>200</v>
      </c>
      <c r="E92" s="34" t="s">
        <v>199</v>
      </c>
      <c r="F92" s="9" t="s">
        <v>3</v>
      </c>
      <c r="G92" s="8" t="s">
        <v>202</v>
      </c>
      <c r="H92" s="35" t="s">
        <v>1079</v>
      </c>
      <c r="I92" s="10">
        <v>180</v>
      </c>
      <c r="J92" s="52">
        <v>180</v>
      </c>
      <c r="K92" s="48"/>
      <c r="L92" s="49" t="s">
        <v>2193</v>
      </c>
      <c r="M92" s="12"/>
    </row>
    <row r="93" spans="1:13" ht="12.75" customHeight="1" x14ac:dyDescent="0.25">
      <c r="A93" s="54" t="s">
        <v>239</v>
      </c>
      <c r="B93" s="32" t="s">
        <v>315</v>
      </c>
      <c r="C93" s="33" t="s">
        <v>262</v>
      </c>
      <c r="D93" s="27" t="s">
        <v>200</v>
      </c>
      <c r="E93" s="34" t="s">
        <v>199</v>
      </c>
      <c r="F93" s="9" t="s">
        <v>3</v>
      </c>
      <c r="G93" s="8" t="s">
        <v>628</v>
      </c>
      <c r="H93" s="35" t="s">
        <v>1080</v>
      </c>
      <c r="I93" s="10">
        <v>780</v>
      </c>
      <c r="J93" s="52">
        <v>780</v>
      </c>
      <c r="K93" s="48"/>
      <c r="L93" s="49" t="s">
        <v>2193</v>
      </c>
      <c r="M93" s="12"/>
    </row>
    <row r="94" spans="1:13" ht="12.75" customHeight="1" x14ac:dyDescent="0.25">
      <c r="A94" s="54" t="s">
        <v>240</v>
      </c>
      <c r="B94" s="32" t="s">
        <v>315</v>
      </c>
      <c r="C94" s="33" t="s">
        <v>262</v>
      </c>
      <c r="D94" s="27" t="s">
        <v>844</v>
      </c>
      <c r="E94" s="34" t="s">
        <v>845</v>
      </c>
      <c r="F94" s="9" t="s">
        <v>3</v>
      </c>
      <c r="G94" s="8">
        <v>55300000</v>
      </c>
      <c r="H94" s="35" t="s">
        <v>1081</v>
      </c>
      <c r="I94" s="10">
        <v>6490.7</v>
      </c>
      <c r="J94" s="52">
        <v>6490.7</v>
      </c>
      <c r="K94" s="48"/>
      <c r="L94" s="49" t="s">
        <v>2194</v>
      </c>
      <c r="M94" s="12"/>
    </row>
    <row r="95" spans="1:13" ht="12.75" customHeight="1" x14ac:dyDescent="0.25">
      <c r="A95" s="54" t="s">
        <v>241</v>
      </c>
      <c r="B95" s="32" t="s">
        <v>315</v>
      </c>
      <c r="C95" s="33" t="s">
        <v>262</v>
      </c>
      <c r="D95" s="27" t="s">
        <v>1082</v>
      </c>
      <c r="E95" s="34" t="s">
        <v>1083</v>
      </c>
      <c r="F95" s="9" t="s">
        <v>3</v>
      </c>
      <c r="G95" s="8" t="s">
        <v>178</v>
      </c>
      <c r="H95" s="35" t="s">
        <v>1084</v>
      </c>
      <c r="I95" s="10">
        <v>630</v>
      </c>
      <c r="J95" s="52">
        <v>630</v>
      </c>
      <c r="K95" s="48"/>
      <c r="L95" s="49" t="s">
        <v>2195</v>
      </c>
      <c r="M95" s="12"/>
    </row>
    <row r="96" spans="1:13" ht="12.75" customHeight="1" x14ac:dyDescent="0.25">
      <c r="A96" s="54" t="s">
        <v>242</v>
      </c>
      <c r="B96" s="32" t="s">
        <v>315</v>
      </c>
      <c r="C96" s="33" t="s">
        <v>262</v>
      </c>
      <c r="D96" s="27" t="s">
        <v>184</v>
      </c>
      <c r="E96" s="34" t="s">
        <v>185</v>
      </c>
      <c r="F96" s="9" t="s">
        <v>3</v>
      </c>
      <c r="G96" s="8" t="s">
        <v>186</v>
      </c>
      <c r="H96" s="35" t="s">
        <v>1085</v>
      </c>
      <c r="I96" s="10">
        <v>735</v>
      </c>
      <c r="J96" s="52">
        <v>735</v>
      </c>
      <c r="K96" s="48"/>
      <c r="L96" s="49" t="s">
        <v>2196</v>
      </c>
      <c r="M96" s="12"/>
    </row>
    <row r="97" spans="1:13" ht="12.75" customHeight="1" x14ac:dyDescent="0.25">
      <c r="A97" s="54" t="s">
        <v>250</v>
      </c>
      <c r="B97" s="32" t="s">
        <v>262</v>
      </c>
      <c r="C97" s="33" t="s">
        <v>262</v>
      </c>
      <c r="D97" s="27" t="s">
        <v>1086</v>
      </c>
      <c r="E97" s="34" t="s">
        <v>1087</v>
      </c>
      <c r="F97" s="9" t="s">
        <v>3</v>
      </c>
      <c r="G97" s="8" t="s">
        <v>137</v>
      </c>
      <c r="H97" s="35" t="s">
        <v>1088</v>
      </c>
      <c r="I97" s="10">
        <v>240</v>
      </c>
      <c r="J97" s="52">
        <v>240</v>
      </c>
      <c r="K97" s="48"/>
      <c r="L97" s="49" t="s">
        <v>2197</v>
      </c>
      <c r="M97" s="12"/>
    </row>
    <row r="98" spans="1:13" ht="12.75" customHeight="1" x14ac:dyDescent="0.25">
      <c r="A98" s="54" t="s">
        <v>251</v>
      </c>
      <c r="B98" s="32" t="s">
        <v>846</v>
      </c>
      <c r="C98" s="33" t="s">
        <v>1089</v>
      </c>
      <c r="D98" s="27" t="s">
        <v>1090</v>
      </c>
      <c r="E98" s="34" t="s">
        <v>1091</v>
      </c>
      <c r="F98" s="9" t="s">
        <v>2</v>
      </c>
      <c r="G98" s="8" t="s">
        <v>1092</v>
      </c>
      <c r="H98" s="35" t="s">
        <v>1093</v>
      </c>
      <c r="I98" s="10">
        <v>64814.26</v>
      </c>
      <c r="J98" s="52">
        <v>59215.199999999997</v>
      </c>
      <c r="K98" s="48" t="s">
        <v>2198</v>
      </c>
      <c r="L98" s="49"/>
      <c r="M98" s="12"/>
    </row>
    <row r="99" spans="1:13" ht="12.75" customHeight="1" x14ac:dyDescent="0.25">
      <c r="A99" s="54" t="s">
        <v>252</v>
      </c>
      <c r="B99" s="32" t="s">
        <v>887</v>
      </c>
      <c r="C99" s="33" t="s">
        <v>925</v>
      </c>
      <c r="D99" s="27" t="s">
        <v>135</v>
      </c>
      <c r="E99" s="34" t="s">
        <v>136</v>
      </c>
      <c r="F99" s="9" t="s">
        <v>3</v>
      </c>
      <c r="G99" s="8" t="s">
        <v>137</v>
      </c>
      <c r="H99" s="35" t="s">
        <v>1094</v>
      </c>
      <c r="I99" s="10">
        <v>20000</v>
      </c>
      <c r="J99" s="52">
        <v>14830.24</v>
      </c>
      <c r="K99" s="48"/>
      <c r="L99" s="49" t="s">
        <v>2199</v>
      </c>
      <c r="M99" s="12"/>
    </row>
    <row r="100" spans="1:13" ht="12.75" customHeight="1" x14ac:dyDescent="0.25">
      <c r="A100" s="54" t="s">
        <v>253</v>
      </c>
      <c r="B100" s="32" t="s">
        <v>171</v>
      </c>
      <c r="C100" s="33" t="s">
        <v>925</v>
      </c>
      <c r="D100" s="27" t="s">
        <v>169</v>
      </c>
      <c r="E100" s="34" t="s">
        <v>170</v>
      </c>
      <c r="F100" s="9" t="s">
        <v>3</v>
      </c>
      <c r="G100" s="8" t="s">
        <v>146</v>
      </c>
      <c r="H100" s="35" t="s">
        <v>228</v>
      </c>
      <c r="I100" s="10">
        <v>10087.799999999999</v>
      </c>
      <c r="J100" s="52">
        <v>10087.799999999999</v>
      </c>
      <c r="K100" s="48"/>
      <c r="L100" s="49" t="s">
        <v>2200</v>
      </c>
      <c r="M100" s="12"/>
    </row>
    <row r="101" spans="1:13" ht="12.75" customHeight="1" x14ac:dyDescent="0.25">
      <c r="A101" s="54" t="s">
        <v>1095</v>
      </c>
      <c r="B101" s="32" t="s">
        <v>171</v>
      </c>
      <c r="C101" s="33" t="s">
        <v>925</v>
      </c>
      <c r="D101" s="27" t="s">
        <v>169</v>
      </c>
      <c r="E101" s="34" t="s">
        <v>170</v>
      </c>
      <c r="F101" s="9" t="s">
        <v>3</v>
      </c>
      <c r="G101" s="8" t="s">
        <v>146</v>
      </c>
      <c r="H101" s="35" t="s">
        <v>1096</v>
      </c>
      <c r="I101" s="10">
        <v>9980.7000000000007</v>
      </c>
      <c r="J101" s="52">
        <v>9980.7000000000007</v>
      </c>
      <c r="K101" s="48"/>
      <c r="L101" s="49" t="s">
        <v>2201</v>
      </c>
      <c r="M101" s="12"/>
    </row>
    <row r="102" spans="1:13" ht="12.75" customHeight="1" x14ac:dyDescent="0.25">
      <c r="A102" s="54" t="s">
        <v>256</v>
      </c>
      <c r="B102" s="32" t="s">
        <v>707</v>
      </c>
      <c r="C102" s="33" t="s">
        <v>1097</v>
      </c>
      <c r="D102" s="27" t="s">
        <v>839</v>
      </c>
      <c r="E102" s="34" t="s">
        <v>840</v>
      </c>
      <c r="F102" s="9" t="s">
        <v>22</v>
      </c>
      <c r="G102" s="8" t="s">
        <v>1098</v>
      </c>
      <c r="H102" s="35" t="s">
        <v>1099</v>
      </c>
      <c r="I102" s="10">
        <v>6369.84</v>
      </c>
      <c r="J102" s="52">
        <v>6369.84</v>
      </c>
      <c r="K102" s="48" t="s">
        <v>2202</v>
      </c>
      <c r="L102" s="49"/>
      <c r="M102" s="12"/>
    </row>
    <row r="103" spans="1:13" ht="12.75" customHeight="1" x14ac:dyDescent="0.25">
      <c r="A103" s="54" t="s">
        <v>257</v>
      </c>
      <c r="B103" s="32" t="s">
        <v>707</v>
      </c>
      <c r="C103" s="33" t="s">
        <v>1100</v>
      </c>
      <c r="D103" s="27" t="s">
        <v>247</v>
      </c>
      <c r="E103" s="34" t="s">
        <v>248</v>
      </c>
      <c r="F103" s="9" t="s">
        <v>3</v>
      </c>
      <c r="G103" s="8" t="s">
        <v>243</v>
      </c>
      <c r="H103" s="35" t="s">
        <v>1101</v>
      </c>
      <c r="I103" s="10">
        <v>200</v>
      </c>
      <c r="J103" s="52">
        <v>200</v>
      </c>
      <c r="K103" s="48"/>
      <c r="L103" s="49" t="s">
        <v>2203</v>
      </c>
      <c r="M103" s="12"/>
    </row>
    <row r="104" spans="1:13" ht="12.75" customHeight="1" x14ac:dyDescent="0.25">
      <c r="A104" s="54" t="s">
        <v>258</v>
      </c>
      <c r="B104" s="32" t="s">
        <v>707</v>
      </c>
      <c r="C104" s="33" t="s">
        <v>925</v>
      </c>
      <c r="D104" s="27" t="s">
        <v>343</v>
      </c>
      <c r="E104" s="34" t="s">
        <v>344</v>
      </c>
      <c r="F104" s="9" t="s">
        <v>2</v>
      </c>
      <c r="G104" s="8" t="s">
        <v>166</v>
      </c>
      <c r="H104" s="35" t="s">
        <v>1102</v>
      </c>
      <c r="I104" s="10">
        <v>110000</v>
      </c>
      <c r="J104" s="52">
        <v>110000</v>
      </c>
      <c r="K104" s="48" t="s">
        <v>2204</v>
      </c>
      <c r="L104" s="49"/>
      <c r="M104" s="12"/>
    </row>
    <row r="105" spans="1:13" ht="12.75" customHeight="1" x14ac:dyDescent="0.25">
      <c r="A105" s="54" t="s">
        <v>259</v>
      </c>
      <c r="B105" s="32" t="s">
        <v>707</v>
      </c>
      <c r="C105" s="33" t="s">
        <v>1103</v>
      </c>
      <c r="D105" s="27" t="s">
        <v>1104</v>
      </c>
      <c r="E105" s="34" t="s">
        <v>1105</v>
      </c>
      <c r="F105" s="37" t="s">
        <v>2</v>
      </c>
      <c r="G105" s="4" t="s">
        <v>515</v>
      </c>
      <c r="H105" s="36" t="s">
        <v>1106</v>
      </c>
      <c r="I105" s="10">
        <v>30922.61</v>
      </c>
      <c r="J105" s="52">
        <v>30867.64</v>
      </c>
      <c r="K105" s="50" t="s">
        <v>2205</v>
      </c>
      <c r="L105" s="49"/>
      <c r="M105" s="12"/>
    </row>
    <row r="106" spans="1:13" ht="12.75" customHeight="1" x14ac:dyDescent="0.25">
      <c r="A106" s="54" t="s">
        <v>260</v>
      </c>
      <c r="B106" s="32" t="s">
        <v>1107</v>
      </c>
      <c r="C106" s="33" t="s">
        <v>1108</v>
      </c>
      <c r="D106" s="27" t="s">
        <v>755</v>
      </c>
      <c r="E106" s="34" t="s">
        <v>756</v>
      </c>
      <c r="F106" s="37" t="s">
        <v>2</v>
      </c>
      <c r="G106" s="4">
        <v>50320000</v>
      </c>
      <c r="H106" s="36" t="s">
        <v>43</v>
      </c>
      <c r="I106" s="10">
        <v>20000</v>
      </c>
      <c r="J106" s="52">
        <v>19970.37</v>
      </c>
      <c r="K106" s="50" t="s">
        <v>2206</v>
      </c>
      <c r="L106" s="49"/>
      <c r="M106" s="12"/>
    </row>
    <row r="107" spans="1:13" ht="12.75" customHeight="1" x14ac:dyDescent="0.25">
      <c r="A107" s="54" t="s">
        <v>279</v>
      </c>
      <c r="B107" s="32" t="s">
        <v>1107</v>
      </c>
      <c r="C107" s="33" t="s">
        <v>1109</v>
      </c>
      <c r="D107" s="27" t="s">
        <v>386</v>
      </c>
      <c r="E107" s="34" t="s">
        <v>387</v>
      </c>
      <c r="F107" s="37" t="s">
        <v>2</v>
      </c>
      <c r="G107" s="4">
        <v>50532300</v>
      </c>
      <c r="H107" s="36" t="s">
        <v>44</v>
      </c>
      <c r="I107" s="10">
        <v>100000</v>
      </c>
      <c r="J107" s="52">
        <v>78844.399999999994</v>
      </c>
      <c r="K107" s="50" t="s">
        <v>2207</v>
      </c>
      <c r="L107" s="49"/>
      <c r="M107" s="12"/>
    </row>
    <row r="108" spans="1:13" ht="12.75" customHeight="1" x14ac:dyDescent="0.25">
      <c r="A108" s="54" t="s">
        <v>280</v>
      </c>
      <c r="B108" s="32" t="s">
        <v>967</v>
      </c>
      <c r="C108" s="33" t="s">
        <v>925</v>
      </c>
      <c r="D108" s="27" t="s">
        <v>1110</v>
      </c>
      <c r="E108" s="34" t="s">
        <v>223</v>
      </c>
      <c r="F108" s="5" t="s">
        <v>22</v>
      </c>
      <c r="G108" s="4" t="s">
        <v>58</v>
      </c>
      <c r="H108" s="36" t="s">
        <v>29</v>
      </c>
      <c r="I108" s="10">
        <v>12000</v>
      </c>
      <c r="J108" s="52">
        <v>12000</v>
      </c>
      <c r="K108" s="50" t="s">
        <v>2208</v>
      </c>
      <c r="L108" s="49"/>
      <c r="M108" s="12"/>
    </row>
    <row r="109" spans="1:13" ht="12.75" customHeight="1" x14ac:dyDescent="0.25">
      <c r="A109" s="54" t="s">
        <v>281</v>
      </c>
      <c r="B109" s="32" t="s">
        <v>967</v>
      </c>
      <c r="C109" s="33" t="s">
        <v>675</v>
      </c>
      <c r="D109" s="27" t="s">
        <v>1064</v>
      </c>
      <c r="E109" s="34" t="s">
        <v>125</v>
      </c>
      <c r="F109" s="9" t="s">
        <v>3</v>
      </c>
      <c r="G109" s="8" t="s">
        <v>243</v>
      </c>
      <c r="H109" s="35" t="s">
        <v>1065</v>
      </c>
      <c r="I109" s="10">
        <v>1150</v>
      </c>
      <c r="J109" s="52">
        <v>1150</v>
      </c>
      <c r="K109" s="48"/>
      <c r="L109" s="49" t="s">
        <v>2209</v>
      </c>
      <c r="M109" s="12"/>
    </row>
    <row r="110" spans="1:13" ht="12.75" customHeight="1" x14ac:dyDescent="0.25">
      <c r="A110" s="54" t="s">
        <v>282</v>
      </c>
      <c r="B110" s="32" t="s">
        <v>1111</v>
      </c>
      <c r="C110" s="33" t="s">
        <v>1112</v>
      </c>
      <c r="D110" s="27" t="s">
        <v>237</v>
      </c>
      <c r="E110" s="34" t="s">
        <v>238</v>
      </c>
      <c r="F110" s="5" t="s">
        <v>3</v>
      </c>
      <c r="G110" s="53">
        <v>15930000</v>
      </c>
      <c r="H110" s="44" t="s">
        <v>26</v>
      </c>
      <c r="I110" s="10">
        <v>108.92</v>
      </c>
      <c r="J110" s="52">
        <v>108.92</v>
      </c>
      <c r="K110" s="48"/>
      <c r="L110" s="49" t="s">
        <v>2210</v>
      </c>
      <c r="M110" s="12"/>
    </row>
    <row r="111" spans="1:13" ht="12.75" customHeight="1" x14ac:dyDescent="0.25">
      <c r="A111" s="54" t="s">
        <v>290</v>
      </c>
      <c r="B111" s="32" t="s">
        <v>974</v>
      </c>
      <c r="C111" s="33" t="s">
        <v>1112</v>
      </c>
      <c r="D111" s="27" t="s">
        <v>1113</v>
      </c>
      <c r="E111" s="34" t="s">
        <v>1114</v>
      </c>
      <c r="F111" s="9" t="s">
        <v>3</v>
      </c>
      <c r="G111" s="8" t="s">
        <v>1115</v>
      </c>
      <c r="H111" s="35" t="s">
        <v>1116</v>
      </c>
      <c r="I111" s="10">
        <v>450</v>
      </c>
      <c r="J111" s="52">
        <v>450</v>
      </c>
      <c r="K111" s="48"/>
      <c r="L111" s="49" t="s">
        <v>2211</v>
      </c>
      <c r="M111" s="12"/>
    </row>
    <row r="112" spans="1:13" ht="12.75" customHeight="1" x14ac:dyDescent="0.25">
      <c r="A112" s="54" t="s">
        <v>291</v>
      </c>
      <c r="B112" s="32" t="s">
        <v>1117</v>
      </c>
      <c r="C112" s="33" t="s">
        <v>1118</v>
      </c>
      <c r="D112" s="27" t="s">
        <v>237</v>
      </c>
      <c r="E112" s="34" t="s">
        <v>238</v>
      </c>
      <c r="F112" s="5" t="s">
        <v>3</v>
      </c>
      <c r="G112" s="53">
        <v>15930000</v>
      </c>
      <c r="H112" s="44" t="s">
        <v>26</v>
      </c>
      <c r="I112" s="10">
        <v>67.3</v>
      </c>
      <c r="J112" s="52">
        <v>67.3</v>
      </c>
      <c r="K112" s="48"/>
      <c r="L112" s="49" t="s">
        <v>2212</v>
      </c>
      <c r="M112" s="12"/>
    </row>
    <row r="113" spans="1:13" ht="12.75" customHeight="1" x14ac:dyDescent="0.25">
      <c r="A113" s="54" t="s">
        <v>1119</v>
      </c>
      <c r="B113" s="32" t="s">
        <v>1117</v>
      </c>
      <c r="C113" s="33" t="s">
        <v>1112</v>
      </c>
      <c r="D113" s="27" t="s">
        <v>844</v>
      </c>
      <c r="E113" s="34" t="s">
        <v>845</v>
      </c>
      <c r="F113" s="5" t="s">
        <v>3</v>
      </c>
      <c r="G113" s="4">
        <v>55300000</v>
      </c>
      <c r="H113" s="44" t="s">
        <v>1120</v>
      </c>
      <c r="I113" s="10">
        <v>2576.35</v>
      </c>
      <c r="J113" s="52">
        <v>2576.35</v>
      </c>
      <c r="K113" s="48"/>
      <c r="L113" s="49" t="s">
        <v>2213</v>
      </c>
      <c r="M113" s="12"/>
    </row>
    <row r="114" spans="1:13" ht="12.75" customHeight="1" x14ac:dyDescent="0.25">
      <c r="A114" s="54" t="s">
        <v>292</v>
      </c>
      <c r="B114" s="32" t="s">
        <v>1117</v>
      </c>
      <c r="C114" s="33" t="s">
        <v>1112</v>
      </c>
      <c r="D114" s="27" t="s">
        <v>848</v>
      </c>
      <c r="E114" s="34" t="s">
        <v>549</v>
      </c>
      <c r="F114" s="9" t="s">
        <v>3</v>
      </c>
      <c r="G114" s="8" t="s">
        <v>137</v>
      </c>
      <c r="H114" s="35" t="s">
        <v>1027</v>
      </c>
      <c r="I114" s="10">
        <v>6018</v>
      </c>
      <c r="J114" s="52">
        <v>6018</v>
      </c>
      <c r="K114" s="48"/>
      <c r="L114" s="49" t="s">
        <v>2214</v>
      </c>
      <c r="M114" s="12"/>
    </row>
    <row r="115" spans="1:13" ht="12.75" customHeight="1" x14ac:dyDescent="0.25">
      <c r="A115" s="54" t="s">
        <v>293</v>
      </c>
      <c r="B115" s="32" t="s">
        <v>1117</v>
      </c>
      <c r="C115" s="33" t="s">
        <v>1112</v>
      </c>
      <c r="D115" s="27" t="s">
        <v>872</v>
      </c>
      <c r="E115" s="34" t="s">
        <v>873</v>
      </c>
      <c r="F115" s="9" t="s">
        <v>3</v>
      </c>
      <c r="G115" s="8" t="s">
        <v>628</v>
      </c>
      <c r="H115" s="35" t="s">
        <v>1121</v>
      </c>
      <c r="I115" s="10">
        <v>3571.86</v>
      </c>
      <c r="J115" s="52">
        <v>3571.86</v>
      </c>
      <c r="K115" s="48"/>
      <c r="L115" s="49" t="s">
        <v>2215</v>
      </c>
      <c r="M115" s="12"/>
    </row>
    <row r="116" spans="1:13" ht="12.75" customHeight="1" x14ac:dyDescent="0.25">
      <c r="A116" s="54" t="s">
        <v>294</v>
      </c>
      <c r="B116" s="32" t="s">
        <v>932</v>
      </c>
      <c r="C116" s="33" t="s">
        <v>940</v>
      </c>
      <c r="D116" s="27" t="s">
        <v>169</v>
      </c>
      <c r="E116" s="34" t="s">
        <v>170</v>
      </c>
      <c r="F116" s="9" t="s">
        <v>3</v>
      </c>
      <c r="G116" s="8" t="s">
        <v>146</v>
      </c>
      <c r="H116" s="35" t="s">
        <v>813</v>
      </c>
      <c r="I116" s="10">
        <v>9980.7000000000007</v>
      </c>
      <c r="J116" s="52">
        <v>9980.7000000000007</v>
      </c>
      <c r="K116" s="48"/>
      <c r="L116" s="49" t="s">
        <v>2216</v>
      </c>
      <c r="M116" s="12"/>
    </row>
    <row r="117" spans="1:13" ht="12.75" customHeight="1" x14ac:dyDescent="0.25">
      <c r="A117" s="54" t="s">
        <v>295</v>
      </c>
      <c r="B117" s="32" t="s">
        <v>932</v>
      </c>
      <c r="C117" s="33" t="s">
        <v>1118</v>
      </c>
      <c r="D117" s="27" t="s">
        <v>498</v>
      </c>
      <c r="E117" s="34" t="s">
        <v>499</v>
      </c>
      <c r="F117" s="5" t="s">
        <v>22</v>
      </c>
      <c r="G117" s="4" t="s">
        <v>761</v>
      </c>
      <c r="H117" s="36" t="s">
        <v>35</v>
      </c>
      <c r="I117" s="10">
        <v>27430</v>
      </c>
      <c r="J117" s="52">
        <v>27430</v>
      </c>
      <c r="K117" s="50" t="s">
        <v>2217</v>
      </c>
      <c r="L117" s="49"/>
      <c r="M117" s="12"/>
    </row>
    <row r="118" spans="1:13" ht="12.75" customHeight="1" x14ac:dyDescent="0.25">
      <c r="A118" s="54" t="s">
        <v>296</v>
      </c>
      <c r="B118" s="32" t="s">
        <v>979</v>
      </c>
      <c r="C118" s="33" t="s">
        <v>925</v>
      </c>
      <c r="D118" s="27" t="s">
        <v>436</v>
      </c>
      <c r="E118" s="34" t="s">
        <v>437</v>
      </c>
      <c r="F118" s="9" t="s">
        <v>3</v>
      </c>
      <c r="G118" s="8" t="s">
        <v>198</v>
      </c>
      <c r="H118" s="35" t="s">
        <v>1122</v>
      </c>
      <c r="I118" s="10">
        <v>3700</v>
      </c>
      <c r="J118" s="52">
        <v>3700</v>
      </c>
      <c r="K118" s="48"/>
      <c r="L118" s="49" t="s">
        <v>2218</v>
      </c>
      <c r="M118" s="12"/>
    </row>
    <row r="119" spans="1:13" ht="12.75" customHeight="1" x14ac:dyDescent="0.25">
      <c r="A119" s="54" t="s">
        <v>297</v>
      </c>
      <c r="B119" s="32" t="s">
        <v>979</v>
      </c>
      <c r="C119" s="33" t="s">
        <v>1123</v>
      </c>
      <c r="D119" s="27" t="s">
        <v>1124</v>
      </c>
      <c r="E119" s="34" t="s">
        <v>1125</v>
      </c>
      <c r="F119" s="5" t="s">
        <v>22</v>
      </c>
      <c r="G119" s="4" t="s">
        <v>1126</v>
      </c>
      <c r="H119" s="36" t="s">
        <v>1127</v>
      </c>
      <c r="I119" s="10">
        <v>7500</v>
      </c>
      <c r="J119" s="52">
        <v>7500</v>
      </c>
      <c r="K119" s="50" t="s">
        <v>2219</v>
      </c>
      <c r="L119" s="49"/>
      <c r="M119" s="12"/>
    </row>
    <row r="120" spans="1:13" ht="12.75" customHeight="1" x14ac:dyDescent="0.25">
      <c r="A120" s="54" t="s">
        <v>298</v>
      </c>
      <c r="B120" s="32" t="s">
        <v>979</v>
      </c>
      <c r="C120" s="33" t="s">
        <v>1128</v>
      </c>
      <c r="D120" s="27" t="s">
        <v>1129</v>
      </c>
      <c r="E120" s="34" t="s">
        <v>1130</v>
      </c>
      <c r="F120" s="5" t="s">
        <v>22</v>
      </c>
      <c r="G120" s="4">
        <v>48210000</v>
      </c>
      <c r="H120" s="36" t="s">
        <v>1131</v>
      </c>
      <c r="I120" s="10">
        <v>1784</v>
      </c>
      <c r="J120" s="52">
        <v>1784</v>
      </c>
      <c r="K120" s="50" t="s">
        <v>2220</v>
      </c>
      <c r="L120" s="49"/>
      <c r="M120" s="12"/>
    </row>
    <row r="121" spans="1:13" ht="12.75" customHeight="1" x14ac:dyDescent="0.25">
      <c r="A121" s="54" t="s">
        <v>1132</v>
      </c>
      <c r="B121" s="32" t="s">
        <v>1133</v>
      </c>
      <c r="C121" s="33" t="s">
        <v>1134</v>
      </c>
      <c r="D121" s="27" t="s">
        <v>1135</v>
      </c>
      <c r="E121" s="34" t="s">
        <v>1136</v>
      </c>
      <c r="F121" s="5" t="s">
        <v>3</v>
      </c>
      <c r="G121" s="4" t="s">
        <v>472</v>
      </c>
      <c r="H121" s="36" t="s">
        <v>1137</v>
      </c>
      <c r="I121" s="10">
        <f>49126*2.4</f>
        <v>117902.39999999999</v>
      </c>
      <c r="J121" s="52">
        <v>105217.65000000001</v>
      </c>
      <c r="K121" s="51"/>
      <c r="L121" s="49" t="s">
        <v>2221</v>
      </c>
      <c r="M121" s="12"/>
    </row>
    <row r="122" spans="1:13" ht="12.75" customHeight="1" x14ac:dyDescent="0.25">
      <c r="A122" s="54" t="s">
        <v>299</v>
      </c>
      <c r="B122" s="32" t="s">
        <v>1138</v>
      </c>
      <c r="C122" s="33" t="s">
        <v>925</v>
      </c>
      <c r="D122" s="27" t="s">
        <v>1139</v>
      </c>
      <c r="E122" s="34" t="s">
        <v>1140</v>
      </c>
      <c r="F122" s="9" t="s">
        <v>2</v>
      </c>
      <c r="G122" s="8" t="s">
        <v>175</v>
      </c>
      <c r="H122" s="35" t="s">
        <v>1141</v>
      </c>
      <c r="I122" s="10">
        <v>140000</v>
      </c>
      <c r="J122" s="52">
        <v>139985.58999999997</v>
      </c>
      <c r="K122" s="48" t="s">
        <v>2222</v>
      </c>
      <c r="L122" s="49"/>
      <c r="M122" s="12"/>
    </row>
    <row r="123" spans="1:13" ht="12.75" customHeight="1" x14ac:dyDescent="0.25">
      <c r="A123" s="54" t="s">
        <v>300</v>
      </c>
      <c r="B123" s="32" t="s">
        <v>1138</v>
      </c>
      <c r="C123" s="33" t="s">
        <v>1142</v>
      </c>
      <c r="D123" s="27" t="s">
        <v>1110</v>
      </c>
      <c r="E123" s="34" t="s">
        <v>223</v>
      </c>
      <c r="F123" s="5" t="s">
        <v>22</v>
      </c>
      <c r="G123" s="4">
        <v>22458000</v>
      </c>
      <c r="H123" s="36" t="s">
        <v>1143</v>
      </c>
      <c r="I123" s="10">
        <v>5950</v>
      </c>
      <c r="J123" s="52">
        <v>5950</v>
      </c>
      <c r="K123" s="50" t="s">
        <v>2223</v>
      </c>
      <c r="L123" s="49"/>
      <c r="M123" s="12"/>
    </row>
    <row r="124" spans="1:13" ht="12.75" customHeight="1" x14ac:dyDescent="0.25">
      <c r="A124" s="54" t="s">
        <v>301</v>
      </c>
      <c r="B124" s="32" t="s">
        <v>1144</v>
      </c>
      <c r="C124" s="33" t="s">
        <v>925</v>
      </c>
      <c r="D124" s="27" t="s">
        <v>1145</v>
      </c>
      <c r="E124" s="34" t="s">
        <v>1146</v>
      </c>
      <c r="F124" s="5" t="s">
        <v>22</v>
      </c>
      <c r="G124" s="4" t="s">
        <v>270</v>
      </c>
      <c r="H124" s="36" t="s">
        <v>370</v>
      </c>
      <c r="I124" s="10">
        <v>2800</v>
      </c>
      <c r="J124" s="52">
        <v>1540</v>
      </c>
      <c r="K124" s="50" t="s">
        <v>2224</v>
      </c>
      <c r="L124" s="49"/>
      <c r="M124" s="12"/>
    </row>
    <row r="125" spans="1:13" ht="12.75" customHeight="1" x14ac:dyDescent="0.25">
      <c r="A125" s="54" t="s">
        <v>302</v>
      </c>
      <c r="B125" s="32" t="s">
        <v>1144</v>
      </c>
      <c r="C125" s="33" t="s">
        <v>1109</v>
      </c>
      <c r="D125" s="27" t="s">
        <v>1147</v>
      </c>
      <c r="E125" s="34" t="s">
        <v>1148</v>
      </c>
      <c r="F125" s="5" t="s">
        <v>22</v>
      </c>
      <c r="G125" s="4" t="s">
        <v>1149</v>
      </c>
      <c r="H125" s="36" t="s">
        <v>46</v>
      </c>
      <c r="I125" s="10">
        <v>86950</v>
      </c>
      <c r="J125" s="52">
        <v>86687.400000000009</v>
      </c>
      <c r="K125" s="50" t="s">
        <v>2225</v>
      </c>
      <c r="L125" s="49"/>
      <c r="M125" s="12"/>
    </row>
    <row r="126" spans="1:13" ht="12.75" customHeight="1" x14ac:dyDescent="0.25">
      <c r="A126" s="54" t="s">
        <v>303</v>
      </c>
      <c r="B126" s="32" t="s">
        <v>866</v>
      </c>
      <c r="C126" s="33" t="s">
        <v>940</v>
      </c>
      <c r="D126" s="27" t="s">
        <v>169</v>
      </c>
      <c r="E126" s="34" t="s">
        <v>170</v>
      </c>
      <c r="F126" s="9" t="s">
        <v>3</v>
      </c>
      <c r="G126" s="8" t="s">
        <v>146</v>
      </c>
      <c r="H126" s="35" t="s">
        <v>1150</v>
      </c>
      <c r="I126" s="10">
        <v>5059.2</v>
      </c>
      <c r="J126" s="52">
        <v>5059.2</v>
      </c>
      <c r="K126" s="48"/>
      <c r="L126" s="49" t="s">
        <v>2226</v>
      </c>
      <c r="M126" s="12"/>
    </row>
    <row r="127" spans="1:13" ht="12.75" customHeight="1" x14ac:dyDescent="0.25">
      <c r="A127" s="54" t="s">
        <v>304</v>
      </c>
      <c r="B127" s="32" t="s">
        <v>866</v>
      </c>
      <c r="C127" s="33" t="s">
        <v>246</v>
      </c>
      <c r="D127" s="27" t="s">
        <v>1043</v>
      </c>
      <c r="E127" s="34" t="s">
        <v>1044</v>
      </c>
      <c r="F127" s="9" t="s">
        <v>3</v>
      </c>
      <c r="G127" s="8" t="s">
        <v>526</v>
      </c>
      <c r="H127" s="35" t="s">
        <v>1151</v>
      </c>
      <c r="I127" s="10">
        <v>216.59</v>
      </c>
      <c r="J127" s="52">
        <v>216.59</v>
      </c>
      <c r="K127" s="48"/>
      <c r="L127" s="49" t="s">
        <v>2227</v>
      </c>
      <c r="M127" s="12"/>
    </row>
    <row r="128" spans="1:13" ht="12.75" customHeight="1" x14ac:dyDescent="0.25">
      <c r="A128" s="54" t="s">
        <v>305</v>
      </c>
      <c r="B128" s="32" t="s">
        <v>866</v>
      </c>
      <c r="C128" s="33" t="s">
        <v>246</v>
      </c>
      <c r="D128" s="27" t="s">
        <v>1043</v>
      </c>
      <c r="E128" s="34" t="s">
        <v>1044</v>
      </c>
      <c r="F128" s="9" t="s">
        <v>3</v>
      </c>
      <c r="G128" s="8" t="s">
        <v>526</v>
      </c>
      <c r="H128" s="35" t="s">
        <v>1152</v>
      </c>
      <c r="I128" s="10">
        <v>240.79</v>
      </c>
      <c r="J128" s="52">
        <v>240.79</v>
      </c>
      <c r="K128" s="48"/>
      <c r="L128" s="49" t="s">
        <v>2228</v>
      </c>
      <c r="M128" s="12"/>
    </row>
    <row r="129" spans="1:13" ht="12.75" customHeight="1" x14ac:dyDescent="0.25">
      <c r="A129" s="54" t="s">
        <v>306</v>
      </c>
      <c r="B129" s="32" t="s">
        <v>1011</v>
      </c>
      <c r="C129" s="33" t="s">
        <v>925</v>
      </c>
      <c r="D129" s="27" t="s">
        <v>140</v>
      </c>
      <c r="E129" s="34" t="s">
        <v>141</v>
      </c>
      <c r="F129" s="9" t="s">
        <v>22</v>
      </c>
      <c r="G129" s="8">
        <v>73210000</v>
      </c>
      <c r="H129" s="35" t="s">
        <v>1153</v>
      </c>
      <c r="I129" s="10">
        <v>7199.85</v>
      </c>
      <c r="J129" s="52">
        <v>7176.3600000000006</v>
      </c>
      <c r="K129" s="48" t="s">
        <v>2229</v>
      </c>
      <c r="L129" s="49"/>
      <c r="M129" s="12"/>
    </row>
    <row r="130" spans="1:13" ht="12.75" customHeight="1" x14ac:dyDescent="0.25">
      <c r="A130" s="54" t="s">
        <v>307</v>
      </c>
      <c r="B130" s="32" t="s">
        <v>1154</v>
      </c>
      <c r="C130" s="33" t="s">
        <v>1155</v>
      </c>
      <c r="D130" s="27" t="s">
        <v>1156</v>
      </c>
      <c r="E130" s="34" t="s">
        <v>1157</v>
      </c>
      <c r="F130" s="9" t="s">
        <v>22</v>
      </c>
      <c r="G130" s="8">
        <v>22459100</v>
      </c>
      <c r="H130" s="35" t="s">
        <v>129</v>
      </c>
      <c r="I130" s="10">
        <v>830</v>
      </c>
      <c r="J130" s="52">
        <v>830</v>
      </c>
      <c r="K130" s="48" t="s">
        <v>2230</v>
      </c>
      <c r="L130" s="49"/>
      <c r="M130" s="12"/>
    </row>
    <row r="131" spans="1:13" ht="12.75" customHeight="1" x14ac:dyDescent="0.25">
      <c r="A131" s="54" t="s">
        <v>308</v>
      </c>
      <c r="B131" s="32" t="s">
        <v>1154</v>
      </c>
      <c r="C131" s="33" t="s">
        <v>1158</v>
      </c>
      <c r="D131" s="27" t="s">
        <v>373</v>
      </c>
      <c r="E131" s="34" t="s">
        <v>374</v>
      </c>
      <c r="F131" s="9" t="s">
        <v>2</v>
      </c>
      <c r="G131" s="8" t="s">
        <v>871</v>
      </c>
      <c r="H131" s="35" t="s">
        <v>1159</v>
      </c>
      <c r="I131" s="10">
        <v>9500</v>
      </c>
      <c r="J131" s="52">
        <v>9500</v>
      </c>
      <c r="K131" s="48" t="s">
        <v>2231</v>
      </c>
      <c r="L131" s="49"/>
      <c r="M131" s="12"/>
    </row>
    <row r="132" spans="1:13" ht="12.75" customHeight="1" x14ac:dyDescent="0.25">
      <c r="A132" s="54" t="s">
        <v>1160</v>
      </c>
      <c r="B132" s="32" t="s">
        <v>1031</v>
      </c>
      <c r="C132" s="33" t="s">
        <v>925</v>
      </c>
      <c r="D132" s="27" t="s">
        <v>172</v>
      </c>
      <c r="E132" s="34" t="s">
        <v>173</v>
      </c>
      <c r="F132" s="9" t="s">
        <v>3</v>
      </c>
      <c r="G132" s="8" t="s">
        <v>175</v>
      </c>
      <c r="H132" s="35" t="s">
        <v>1006</v>
      </c>
      <c r="I132" s="10">
        <v>20000</v>
      </c>
      <c r="J132" s="52">
        <v>5837</v>
      </c>
      <c r="K132" s="48"/>
      <c r="L132" s="49" t="s">
        <v>2232</v>
      </c>
      <c r="M132" s="12"/>
    </row>
    <row r="133" spans="1:13" ht="12.75" customHeight="1" x14ac:dyDescent="0.25">
      <c r="A133" s="54" t="s">
        <v>309</v>
      </c>
      <c r="B133" s="32" t="s">
        <v>1031</v>
      </c>
      <c r="C133" s="33" t="s">
        <v>925</v>
      </c>
      <c r="D133" s="27" t="s">
        <v>1161</v>
      </c>
      <c r="E133" s="34" t="s">
        <v>1162</v>
      </c>
      <c r="F133" s="9" t="s">
        <v>2</v>
      </c>
      <c r="G133" s="8" t="s">
        <v>194</v>
      </c>
      <c r="H133" s="35" t="s">
        <v>42</v>
      </c>
      <c r="I133" s="10">
        <v>54600</v>
      </c>
      <c r="J133" s="52">
        <v>32970</v>
      </c>
      <c r="K133" s="48" t="s">
        <v>2233</v>
      </c>
      <c r="L133" s="49"/>
      <c r="M133" s="12"/>
    </row>
    <row r="134" spans="1:13" ht="12.75" customHeight="1" x14ac:dyDescent="0.25">
      <c r="A134" s="54" t="s">
        <v>310</v>
      </c>
      <c r="B134" s="32" t="s">
        <v>1031</v>
      </c>
      <c r="C134" s="33" t="s">
        <v>925</v>
      </c>
      <c r="D134" s="27" t="s">
        <v>244</v>
      </c>
      <c r="E134" s="34" t="s">
        <v>245</v>
      </c>
      <c r="F134" s="9" t="s">
        <v>22</v>
      </c>
      <c r="G134" s="8" t="s">
        <v>1163</v>
      </c>
      <c r="H134" s="35" t="s">
        <v>1164</v>
      </c>
      <c r="I134" s="10">
        <v>57000</v>
      </c>
      <c r="J134" s="52">
        <v>57000</v>
      </c>
      <c r="K134" s="48" t="s">
        <v>2234</v>
      </c>
      <c r="L134" s="49"/>
      <c r="M134" s="12"/>
    </row>
    <row r="135" spans="1:13" ht="12.75" customHeight="1" x14ac:dyDescent="0.25">
      <c r="A135" s="54" t="s">
        <v>324</v>
      </c>
      <c r="B135" s="32" t="s">
        <v>1031</v>
      </c>
      <c r="C135" s="33" t="s">
        <v>1016</v>
      </c>
      <c r="D135" s="27" t="s">
        <v>1165</v>
      </c>
      <c r="E135" s="34" t="s">
        <v>1166</v>
      </c>
      <c r="F135" s="9" t="s">
        <v>2</v>
      </c>
      <c r="G135" s="8" t="s">
        <v>1167</v>
      </c>
      <c r="H135" s="35" t="s">
        <v>1168</v>
      </c>
      <c r="I135" s="10">
        <v>30000</v>
      </c>
      <c r="J135" s="52">
        <v>12832.86</v>
      </c>
      <c r="K135" s="48" t="s">
        <v>2235</v>
      </c>
      <c r="L135" s="49"/>
      <c r="M135" s="12"/>
    </row>
    <row r="136" spans="1:13" ht="12.75" customHeight="1" x14ac:dyDescent="0.25">
      <c r="A136" s="54" t="s">
        <v>325</v>
      </c>
      <c r="B136" s="32" t="s">
        <v>1169</v>
      </c>
      <c r="C136" s="33" t="s">
        <v>1170</v>
      </c>
      <c r="D136" s="27" t="s">
        <v>1171</v>
      </c>
      <c r="E136" s="34" t="s">
        <v>1172</v>
      </c>
      <c r="F136" s="9" t="s">
        <v>3</v>
      </c>
      <c r="G136" s="8" t="s">
        <v>1173</v>
      </c>
      <c r="H136" s="35" t="s">
        <v>1174</v>
      </c>
      <c r="I136" s="10">
        <v>4900</v>
      </c>
      <c r="J136" s="52">
        <v>4882.5</v>
      </c>
      <c r="K136" s="48"/>
      <c r="L136" s="49" t="s">
        <v>2236</v>
      </c>
      <c r="M136" s="12"/>
    </row>
    <row r="137" spans="1:13" ht="12.75" customHeight="1" x14ac:dyDescent="0.25">
      <c r="A137" s="54" t="s">
        <v>326</v>
      </c>
      <c r="B137" s="32" t="s">
        <v>1169</v>
      </c>
      <c r="C137" s="33" t="s">
        <v>1175</v>
      </c>
      <c r="D137" s="27" t="s">
        <v>277</v>
      </c>
      <c r="E137" s="34" t="s">
        <v>278</v>
      </c>
      <c r="F137" s="9" t="s">
        <v>3</v>
      </c>
      <c r="G137" s="8" t="s">
        <v>175</v>
      </c>
      <c r="H137" s="35" t="s">
        <v>1176</v>
      </c>
      <c r="I137" s="10">
        <v>15000</v>
      </c>
      <c r="J137" s="52">
        <v>8154.8</v>
      </c>
      <c r="K137" s="48"/>
      <c r="L137" s="49" t="s">
        <v>2237</v>
      </c>
      <c r="M137" s="12"/>
    </row>
    <row r="138" spans="1:13" ht="12.75" customHeight="1" x14ac:dyDescent="0.25">
      <c r="A138" s="54" t="s">
        <v>327</v>
      </c>
      <c r="B138" s="32" t="s">
        <v>1169</v>
      </c>
      <c r="C138" s="33" t="s">
        <v>1177</v>
      </c>
      <c r="D138" s="27" t="s">
        <v>311</v>
      </c>
      <c r="E138" s="34" t="s">
        <v>312</v>
      </c>
      <c r="F138" s="9" t="s">
        <v>22</v>
      </c>
      <c r="G138" s="8">
        <v>32323500</v>
      </c>
      <c r="H138" s="35" t="s">
        <v>625</v>
      </c>
      <c r="I138" s="10">
        <v>19500</v>
      </c>
      <c r="J138" s="52">
        <v>19500</v>
      </c>
      <c r="K138" s="48" t="s">
        <v>2238</v>
      </c>
      <c r="L138" s="49"/>
      <c r="M138" s="12"/>
    </row>
    <row r="139" spans="1:13" ht="12.75" customHeight="1" x14ac:dyDescent="0.25">
      <c r="A139" s="54" t="s">
        <v>328</v>
      </c>
      <c r="B139" s="32" t="s">
        <v>1169</v>
      </c>
      <c r="C139" s="33" t="s">
        <v>925</v>
      </c>
      <c r="D139" s="27" t="s">
        <v>358</v>
      </c>
      <c r="E139" s="34" t="s">
        <v>359</v>
      </c>
      <c r="F139" s="9" t="s">
        <v>3</v>
      </c>
      <c r="G139" s="8" t="s">
        <v>60</v>
      </c>
      <c r="H139" s="35" t="s">
        <v>1178</v>
      </c>
      <c r="I139" s="10">
        <v>3975.5</v>
      </c>
      <c r="J139" s="52">
        <v>3975.5</v>
      </c>
      <c r="K139" s="48"/>
      <c r="L139" s="49" t="s">
        <v>2239</v>
      </c>
      <c r="M139" s="12"/>
    </row>
    <row r="140" spans="1:13" ht="12.75" customHeight="1" x14ac:dyDescent="0.25">
      <c r="A140" s="54" t="s">
        <v>329</v>
      </c>
      <c r="B140" s="32" t="s">
        <v>1169</v>
      </c>
      <c r="C140" s="33" t="s">
        <v>925</v>
      </c>
      <c r="D140" s="27" t="s">
        <v>358</v>
      </c>
      <c r="E140" s="34" t="s">
        <v>359</v>
      </c>
      <c r="F140" s="9" t="s">
        <v>22</v>
      </c>
      <c r="G140" s="8">
        <v>72321000</v>
      </c>
      <c r="H140" s="35" t="s">
        <v>1179</v>
      </c>
      <c r="I140" s="10">
        <v>9715</v>
      </c>
      <c r="J140" s="52">
        <v>9524</v>
      </c>
      <c r="K140" s="48" t="s">
        <v>2240</v>
      </c>
      <c r="L140" s="49"/>
      <c r="M140" s="12"/>
    </row>
    <row r="141" spans="1:13" ht="12" customHeight="1" x14ac:dyDescent="0.25">
      <c r="A141" s="54" t="s">
        <v>333</v>
      </c>
      <c r="B141" s="32" t="s">
        <v>1026</v>
      </c>
      <c r="C141" s="33" t="s">
        <v>925</v>
      </c>
      <c r="D141" s="27" t="s">
        <v>167</v>
      </c>
      <c r="E141" s="34" t="s">
        <v>168</v>
      </c>
      <c r="F141" s="9" t="s">
        <v>2</v>
      </c>
      <c r="G141" s="8" t="s">
        <v>175</v>
      </c>
      <c r="H141" s="35" t="s">
        <v>1180</v>
      </c>
      <c r="I141" s="10">
        <v>400000</v>
      </c>
      <c r="J141" s="52">
        <v>306945.7</v>
      </c>
      <c r="K141" s="48" t="s">
        <v>2241</v>
      </c>
      <c r="L141" s="49"/>
      <c r="M141" s="12"/>
    </row>
    <row r="142" spans="1:13" ht="12.75" customHeight="1" x14ac:dyDescent="0.25">
      <c r="A142" s="54" t="s">
        <v>334</v>
      </c>
      <c r="B142" s="32" t="s">
        <v>1026</v>
      </c>
      <c r="C142" s="33" t="s">
        <v>1181</v>
      </c>
      <c r="D142" s="27" t="s">
        <v>1182</v>
      </c>
      <c r="E142" s="34" t="s">
        <v>323</v>
      </c>
      <c r="F142" s="9" t="s">
        <v>3</v>
      </c>
      <c r="G142" s="8" t="s">
        <v>526</v>
      </c>
      <c r="H142" s="35" t="s">
        <v>1183</v>
      </c>
      <c r="I142" s="10">
        <v>301.83999999999997</v>
      </c>
      <c r="J142" s="52">
        <v>301.83999999999997</v>
      </c>
      <c r="K142" s="48"/>
      <c r="L142" s="49" t="s">
        <v>2242</v>
      </c>
      <c r="M142" s="12"/>
    </row>
    <row r="143" spans="1:13" ht="12.75" customHeight="1" x14ac:dyDescent="0.25">
      <c r="A143" s="54" t="s">
        <v>335</v>
      </c>
      <c r="B143" s="32" t="s">
        <v>1184</v>
      </c>
      <c r="C143" s="33" t="s">
        <v>1016</v>
      </c>
      <c r="D143" s="27" t="s">
        <v>498</v>
      </c>
      <c r="E143" s="34" t="s">
        <v>499</v>
      </c>
      <c r="F143" s="9" t="s">
        <v>2</v>
      </c>
      <c r="G143" s="8" t="s">
        <v>1185</v>
      </c>
      <c r="H143" s="35" t="s">
        <v>1186</v>
      </c>
      <c r="I143" s="10">
        <v>10000</v>
      </c>
      <c r="J143" s="52">
        <v>2473</v>
      </c>
      <c r="K143" s="48" t="s">
        <v>2243</v>
      </c>
      <c r="L143" s="49"/>
      <c r="M143" s="12"/>
    </row>
    <row r="144" spans="1:13" ht="12.75" customHeight="1" x14ac:dyDescent="0.25">
      <c r="A144" s="54" t="s">
        <v>336</v>
      </c>
      <c r="B144" s="32" t="s">
        <v>1184</v>
      </c>
      <c r="C144" s="33" t="s">
        <v>1187</v>
      </c>
      <c r="D144" s="27" t="s">
        <v>1057</v>
      </c>
      <c r="E144" s="34" t="s">
        <v>622</v>
      </c>
      <c r="F144" s="9" t="s">
        <v>3</v>
      </c>
      <c r="G144" s="8" t="s">
        <v>894</v>
      </c>
      <c r="H144" s="35" t="s">
        <v>1188</v>
      </c>
      <c r="I144" s="10">
        <v>2860</v>
      </c>
      <c r="J144" s="52">
        <v>2860</v>
      </c>
      <c r="K144" s="48"/>
      <c r="L144" s="49" t="s">
        <v>2244</v>
      </c>
      <c r="M144" s="12"/>
    </row>
    <row r="145" spans="1:13" ht="12.75" customHeight="1" x14ac:dyDescent="0.25">
      <c r="A145" s="54" t="s">
        <v>337</v>
      </c>
      <c r="B145" s="32" t="s">
        <v>1019</v>
      </c>
      <c r="C145" s="33" t="s">
        <v>925</v>
      </c>
      <c r="D145" s="27" t="s">
        <v>86</v>
      </c>
      <c r="E145" s="34" t="s">
        <v>87</v>
      </c>
      <c r="F145" s="9" t="s">
        <v>3</v>
      </c>
      <c r="G145" s="8" t="s">
        <v>94</v>
      </c>
      <c r="H145" s="35" t="s">
        <v>1189</v>
      </c>
      <c r="I145" s="10">
        <v>31700</v>
      </c>
      <c r="J145" s="52">
        <v>31700</v>
      </c>
      <c r="K145" s="48"/>
      <c r="L145" s="49" t="s">
        <v>2245</v>
      </c>
      <c r="M145" s="12"/>
    </row>
    <row r="146" spans="1:13" ht="12.75" customHeight="1" x14ac:dyDescent="0.25">
      <c r="A146" s="54" t="s">
        <v>338</v>
      </c>
      <c r="B146" s="32" t="s">
        <v>262</v>
      </c>
      <c r="C146" s="33" t="s">
        <v>925</v>
      </c>
      <c r="D146" s="27" t="s">
        <v>86</v>
      </c>
      <c r="E146" s="34" t="s">
        <v>87</v>
      </c>
      <c r="F146" s="9" t="s">
        <v>3</v>
      </c>
      <c r="G146" s="8" t="s">
        <v>88</v>
      </c>
      <c r="H146" s="35" t="s">
        <v>1190</v>
      </c>
      <c r="I146" s="10">
        <v>1556000</v>
      </c>
      <c r="J146" s="52">
        <v>1556000</v>
      </c>
      <c r="K146" s="48"/>
      <c r="L146" s="49" t="s">
        <v>2246</v>
      </c>
      <c r="M146" s="12"/>
    </row>
    <row r="147" spans="1:13" ht="12.75" customHeight="1" x14ac:dyDescent="0.25">
      <c r="A147" s="54" t="s">
        <v>339</v>
      </c>
      <c r="B147" s="32" t="s">
        <v>262</v>
      </c>
      <c r="C147" s="33" t="s">
        <v>85</v>
      </c>
      <c r="D147" s="27" t="s">
        <v>1191</v>
      </c>
      <c r="E147" s="34" t="s">
        <v>1192</v>
      </c>
      <c r="F147" s="9" t="s">
        <v>22</v>
      </c>
      <c r="G147" s="8" t="s">
        <v>573</v>
      </c>
      <c r="H147" s="35" t="s">
        <v>1193</v>
      </c>
      <c r="I147" s="10">
        <v>78800</v>
      </c>
      <c r="J147" s="52">
        <v>73000</v>
      </c>
      <c r="K147" s="48" t="s">
        <v>2247</v>
      </c>
      <c r="L147" s="49"/>
      <c r="M147" s="12"/>
    </row>
    <row r="148" spans="1:13" ht="12.75" customHeight="1" x14ac:dyDescent="0.25">
      <c r="A148" s="54" t="s">
        <v>348</v>
      </c>
      <c r="B148" s="32" t="s">
        <v>262</v>
      </c>
      <c r="C148" s="33" t="s">
        <v>925</v>
      </c>
      <c r="D148" s="27" t="s">
        <v>224</v>
      </c>
      <c r="E148" s="34" t="s">
        <v>225</v>
      </c>
      <c r="F148" s="9" t="s">
        <v>22</v>
      </c>
      <c r="G148" s="8" t="s">
        <v>1194</v>
      </c>
      <c r="H148" s="35" t="s">
        <v>132</v>
      </c>
      <c r="I148" s="10">
        <v>52205</v>
      </c>
      <c r="J148" s="52">
        <v>6594.9699999999993</v>
      </c>
      <c r="K148" s="48" t="s">
        <v>2248</v>
      </c>
      <c r="L148" s="49"/>
      <c r="M148" s="12"/>
    </row>
    <row r="149" spans="1:13" ht="12.75" customHeight="1" x14ac:dyDescent="0.25">
      <c r="A149" s="54" t="s">
        <v>349</v>
      </c>
      <c r="B149" s="32" t="s">
        <v>1195</v>
      </c>
      <c r="C149" s="33" t="s">
        <v>1196</v>
      </c>
      <c r="D149" s="27" t="s">
        <v>1197</v>
      </c>
      <c r="E149" s="34" t="s">
        <v>1198</v>
      </c>
      <c r="F149" s="9" t="s">
        <v>3</v>
      </c>
      <c r="G149" s="8" t="s">
        <v>243</v>
      </c>
      <c r="H149" s="35" t="s">
        <v>1199</v>
      </c>
      <c r="I149" s="10">
        <v>760</v>
      </c>
      <c r="J149" s="52">
        <v>760</v>
      </c>
      <c r="K149" s="48"/>
      <c r="L149" s="49" t="s">
        <v>2249</v>
      </c>
      <c r="M149" s="12"/>
    </row>
    <row r="150" spans="1:13" ht="12.75" customHeight="1" x14ac:dyDescent="0.25">
      <c r="A150" s="54" t="s">
        <v>350</v>
      </c>
      <c r="B150" s="32" t="s">
        <v>1195</v>
      </c>
      <c r="C150" s="33" t="s">
        <v>1175</v>
      </c>
      <c r="D150" s="27" t="s">
        <v>318</v>
      </c>
      <c r="E150" s="34" t="s">
        <v>319</v>
      </c>
      <c r="F150" s="9" t="s">
        <v>3</v>
      </c>
      <c r="G150" s="8" t="s">
        <v>320</v>
      </c>
      <c r="H150" s="35" t="s">
        <v>1200</v>
      </c>
      <c r="I150" s="10">
        <v>3000</v>
      </c>
      <c r="J150" s="52">
        <v>2042.35</v>
      </c>
      <c r="K150" s="48"/>
      <c r="L150" s="49" t="s">
        <v>2250</v>
      </c>
      <c r="M150" s="12"/>
    </row>
    <row r="151" spans="1:13" ht="12.75" customHeight="1" x14ac:dyDescent="0.25">
      <c r="A151" s="54" t="s">
        <v>1201</v>
      </c>
      <c r="B151" s="32" t="s">
        <v>1202</v>
      </c>
      <c r="C151" s="33" t="s">
        <v>1203</v>
      </c>
      <c r="D151" s="27" t="s">
        <v>1204</v>
      </c>
      <c r="E151" s="34" t="s">
        <v>395</v>
      </c>
      <c r="F151" s="9" t="s">
        <v>3</v>
      </c>
      <c r="G151" s="8" t="s">
        <v>526</v>
      </c>
      <c r="H151" s="35" t="s">
        <v>396</v>
      </c>
      <c r="I151" s="10">
        <v>304.5</v>
      </c>
      <c r="J151" s="52">
        <v>304.5</v>
      </c>
      <c r="K151" s="48"/>
      <c r="L151" s="49" t="s">
        <v>2251</v>
      </c>
      <c r="M151" s="12"/>
    </row>
    <row r="152" spans="1:13" ht="12.75" customHeight="1" x14ac:dyDescent="0.25">
      <c r="A152" s="54" t="s">
        <v>351</v>
      </c>
      <c r="B152" s="32" t="s">
        <v>1205</v>
      </c>
      <c r="C152" s="33" t="s">
        <v>1206</v>
      </c>
      <c r="D152" s="27" t="s">
        <v>485</v>
      </c>
      <c r="E152" s="34" t="s">
        <v>486</v>
      </c>
      <c r="F152" s="9" t="s">
        <v>3</v>
      </c>
      <c r="G152" s="8" t="s">
        <v>274</v>
      </c>
      <c r="H152" s="35" t="s">
        <v>1207</v>
      </c>
      <c r="I152" s="10">
        <v>196500</v>
      </c>
      <c r="J152" s="52">
        <v>196500</v>
      </c>
      <c r="K152" s="48"/>
      <c r="L152" s="49" t="s">
        <v>2252</v>
      </c>
      <c r="M152" s="12"/>
    </row>
    <row r="153" spans="1:13" ht="12.75" customHeight="1" x14ac:dyDescent="0.25">
      <c r="A153" s="54" t="s">
        <v>352</v>
      </c>
      <c r="B153" s="32" t="s">
        <v>1205</v>
      </c>
      <c r="C153" s="33" t="s">
        <v>1208</v>
      </c>
      <c r="D153" s="27" t="s">
        <v>724</v>
      </c>
      <c r="E153" s="34" t="s">
        <v>725</v>
      </c>
      <c r="F153" s="9" t="s">
        <v>3</v>
      </c>
      <c r="G153" s="8" t="s">
        <v>1209</v>
      </c>
      <c r="H153" s="35" t="s">
        <v>1210</v>
      </c>
      <c r="I153" s="10">
        <v>1200</v>
      </c>
      <c r="J153" s="52">
        <v>1200</v>
      </c>
      <c r="K153" s="48"/>
      <c r="L153" s="49" t="s">
        <v>2253</v>
      </c>
      <c r="M153" s="12"/>
    </row>
    <row r="154" spans="1:13" ht="12.75" customHeight="1" x14ac:dyDescent="0.25">
      <c r="A154" s="54" t="s">
        <v>353</v>
      </c>
      <c r="B154" s="32" t="s">
        <v>1211</v>
      </c>
      <c r="C154" s="33" t="s">
        <v>1175</v>
      </c>
      <c r="D154" s="27" t="s">
        <v>1212</v>
      </c>
      <c r="E154" s="34" t="s">
        <v>1213</v>
      </c>
      <c r="F154" s="9" t="s">
        <v>2</v>
      </c>
      <c r="G154" s="8">
        <v>45314300</v>
      </c>
      <c r="H154" s="35" t="s">
        <v>1214</v>
      </c>
      <c r="I154" s="10">
        <v>2400</v>
      </c>
      <c r="J154" s="52">
        <v>2400</v>
      </c>
      <c r="K154" s="48" t="s">
        <v>2254</v>
      </c>
      <c r="L154" s="49"/>
      <c r="M154" s="12"/>
    </row>
    <row r="155" spans="1:13" ht="12.75" customHeight="1" x14ac:dyDescent="0.25">
      <c r="A155" s="54" t="s">
        <v>360</v>
      </c>
      <c r="B155" s="32" t="s">
        <v>1211</v>
      </c>
      <c r="C155" s="33" t="s">
        <v>1215</v>
      </c>
      <c r="D155" s="27" t="s">
        <v>1216</v>
      </c>
      <c r="E155" s="34" t="s">
        <v>1217</v>
      </c>
      <c r="F155" s="9" t="s">
        <v>22</v>
      </c>
      <c r="G155" s="8">
        <v>18937100</v>
      </c>
      <c r="H155" s="35" t="s">
        <v>1218</v>
      </c>
      <c r="I155" s="10">
        <v>1272</v>
      </c>
      <c r="J155" s="52">
        <v>1272</v>
      </c>
      <c r="K155" s="48" t="s">
        <v>2255</v>
      </c>
      <c r="L155" s="49"/>
      <c r="M155" s="12"/>
    </row>
    <row r="156" spans="1:13" ht="12.75" customHeight="1" x14ac:dyDescent="0.25">
      <c r="A156" s="54" t="s">
        <v>361</v>
      </c>
      <c r="B156" s="32" t="s">
        <v>1211</v>
      </c>
      <c r="C156" s="33" t="s">
        <v>1219</v>
      </c>
      <c r="D156" s="27" t="s">
        <v>485</v>
      </c>
      <c r="E156" s="34" t="s">
        <v>486</v>
      </c>
      <c r="F156" s="9" t="s">
        <v>2</v>
      </c>
      <c r="G156" s="8" t="s">
        <v>205</v>
      </c>
      <c r="H156" s="35" t="s">
        <v>1220</v>
      </c>
      <c r="I156" s="10">
        <v>4795</v>
      </c>
      <c r="J156" s="52">
        <v>4795</v>
      </c>
      <c r="K156" s="48" t="s">
        <v>2256</v>
      </c>
      <c r="L156" s="49"/>
      <c r="M156" s="12"/>
    </row>
    <row r="157" spans="1:13" ht="12.75" customHeight="1" x14ac:dyDescent="0.25">
      <c r="A157" s="54" t="s">
        <v>362</v>
      </c>
      <c r="B157" s="32" t="s">
        <v>1211</v>
      </c>
      <c r="C157" s="33" t="s">
        <v>1221</v>
      </c>
      <c r="D157" s="27" t="s">
        <v>1222</v>
      </c>
      <c r="E157" s="34" t="s">
        <v>1223</v>
      </c>
      <c r="F157" s="9" t="s">
        <v>22</v>
      </c>
      <c r="G157" s="8" t="s">
        <v>54</v>
      </c>
      <c r="H157" s="35" t="s">
        <v>1224</v>
      </c>
      <c r="I157" s="10">
        <v>10423.61</v>
      </c>
      <c r="J157" s="52">
        <v>10052.69</v>
      </c>
      <c r="K157" s="48" t="s">
        <v>2257</v>
      </c>
      <c r="L157" s="49"/>
      <c r="M157" s="12"/>
    </row>
    <row r="158" spans="1:13" ht="12.75" customHeight="1" x14ac:dyDescent="0.25">
      <c r="A158" s="54" t="s">
        <v>363</v>
      </c>
      <c r="B158" s="32" t="s">
        <v>1030</v>
      </c>
      <c r="C158" s="33" t="s">
        <v>1225</v>
      </c>
      <c r="D158" s="27" t="s">
        <v>346</v>
      </c>
      <c r="E158" s="34" t="s">
        <v>347</v>
      </c>
      <c r="F158" s="9" t="s">
        <v>3</v>
      </c>
      <c r="G158" s="8" t="s">
        <v>472</v>
      </c>
      <c r="H158" s="35" t="s">
        <v>471</v>
      </c>
      <c r="I158" s="10">
        <v>4800</v>
      </c>
      <c r="J158" s="52">
        <v>4800</v>
      </c>
      <c r="K158" s="48"/>
      <c r="L158" s="49" t="s">
        <v>2258</v>
      </c>
      <c r="M158" s="12"/>
    </row>
    <row r="159" spans="1:13" ht="12.75" customHeight="1" x14ac:dyDescent="0.25">
      <c r="A159" s="54" t="s">
        <v>364</v>
      </c>
      <c r="B159" s="32" t="s">
        <v>1030</v>
      </c>
      <c r="C159" s="33" t="s">
        <v>1175</v>
      </c>
      <c r="D159" s="27" t="s">
        <v>921</v>
      </c>
      <c r="E159" s="34" t="s">
        <v>591</v>
      </c>
      <c r="F159" s="9" t="s">
        <v>3</v>
      </c>
      <c r="G159" s="8" t="s">
        <v>922</v>
      </c>
      <c r="H159" s="35" t="s">
        <v>923</v>
      </c>
      <c r="I159" s="10">
        <v>37500</v>
      </c>
      <c r="J159" s="52">
        <v>37500</v>
      </c>
      <c r="K159" s="48"/>
      <c r="L159" s="49" t="s">
        <v>2259</v>
      </c>
      <c r="M159" s="12"/>
    </row>
    <row r="160" spans="1:13" ht="12.75" customHeight="1" x14ac:dyDescent="0.25">
      <c r="A160" s="54" t="s">
        <v>365</v>
      </c>
      <c r="B160" s="32" t="s">
        <v>1030</v>
      </c>
      <c r="C160" s="33" t="s">
        <v>1215</v>
      </c>
      <c r="D160" s="27" t="s">
        <v>237</v>
      </c>
      <c r="E160" s="34" t="s">
        <v>238</v>
      </c>
      <c r="F160" s="9" t="s">
        <v>3</v>
      </c>
      <c r="G160" s="8" t="s">
        <v>236</v>
      </c>
      <c r="H160" s="35" t="s">
        <v>371</v>
      </c>
      <c r="I160" s="10">
        <v>137.5</v>
      </c>
      <c r="J160" s="52">
        <v>137.5</v>
      </c>
      <c r="K160" s="48"/>
      <c r="L160" s="49" t="s">
        <v>2260</v>
      </c>
      <c r="M160" s="12"/>
    </row>
    <row r="161" spans="1:13" ht="12.75" customHeight="1" x14ac:dyDescent="0.25">
      <c r="A161" s="54" t="s">
        <v>366</v>
      </c>
      <c r="B161" s="32" t="s">
        <v>1226</v>
      </c>
      <c r="C161" s="33" t="s">
        <v>1227</v>
      </c>
      <c r="D161" s="27" t="s">
        <v>1228</v>
      </c>
      <c r="E161" s="34" t="s">
        <v>1229</v>
      </c>
      <c r="F161" s="9" t="s">
        <v>3</v>
      </c>
      <c r="G161" s="8" t="s">
        <v>526</v>
      </c>
      <c r="H161" s="35" t="s">
        <v>1230</v>
      </c>
      <c r="I161" s="10">
        <v>540.65</v>
      </c>
      <c r="J161" s="52">
        <v>540.65</v>
      </c>
      <c r="K161" s="48"/>
      <c r="L161" s="49" t="s">
        <v>2261</v>
      </c>
      <c r="M161" s="12"/>
    </row>
    <row r="162" spans="1:13" ht="12.75" customHeight="1" x14ac:dyDescent="0.25">
      <c r="A162" s="54" t="s">
        <v>367</v>
      </c>
      <c r="B162" s="32" t="s">
        <v>1231</v>
      </c>
      <c r="C162" s="33" t="s">
        <v>925</v>
      </c>
      <c r="D162" s="27" t="s">
        <v>169</v>
      </c>
      <c r="E162" s="34" t="s">
        <v>170</v>
      </c>
      <c r="F162" s="9" t="s">
        <v>3</v>
      </c>
      <c r="G162" s="8" t="s">
        <v>146</v>
      </c>
      <c r="H162" s="35" t="s">
        <v>813</v>
      </c>
      <c r="I162" s="10">
        <v>10714.7</v>
      </c>
      <c r="J162" s="52">
        <v>10714.7</v>
      </c>
      <c r="K162" s="48"/>
      <c r="L162" s="49" t="s">
        <v>2262</v>
      </c>
      <c r="M162" s="12"/>
    </row>
    <row r="163" spans="1:13" ht="12.75" customHeight="1" x14ac:dyDescent="0.25">
      <c r="A163" s="54" t="s">
        <v>368</v>
      </c>
      <c r="B163" s="32" t="s">
        <v>1231</v>
      </c>
      <c r="C163" s="33" t="s">
        <v>925</v>
      </c>
      <c r="D163" s="27" t="s">
        <v>169</v>
      </c>
      <c r="E163" s="34" t="s">
        <v>170</v>
      </c>
      <c r="F163" s="9" t="s">
        <v>3</v>
      </c>
      <c r="G163" s="8" t="s">
        <v>146</v>
      </c>
      <c r="H163" s="35" t="s">
        <v>228</v>
      </c>
      <c r="I163" s="10">
        <v>10747.4</v>
      </c>
      <c r="J163" s="52">
        <v>10747.4</v>
      </c>
      <c r="K163" s="48"/>
      <c r="L163" s="49" t="s">
        <v>2263</v>
      </c>
      <c r="M163" s="12"/>
    </row>
    <row r="164" spans="1:13" ht="12.75" customHeight="1" x14ac:dyDescent="0.25">
      <c r="A164" s="54" t="s">
        <v>369</v>
      </c>
      <c r="B164" s="32" t="s">
        <v>1231</v>
      </c>
      <c r="C164" s="33" t="s">
        <v>1227</v>
      </c>
      <c r="D164" s="27" t="s">
        <v>490</v>
      </c>
      <c r="E164" s="34" t="s">
        <v>491</v>
      </c>
      <c r="F164" s="9" t="s">
        <v>3</v>
      </c>
      <c r="G164" s="8" t="s">
        <v>526</v>
      </c>
      <c r="H164" s="35" t="s">
        <v>1232</v>
      </c>
      <c r="I164" s="10">
        <v>399.85</v>
      </c>
      <c r="J164" s="52">
        <v>399.85</v>
      </c>
      <c r="K164" s="48"/>
      <c r="L164" s="49" t="s">
        <v>2264</v>
      </c>
      <c r="M164" s="12"/>
    </row>
    <row r="165" spans="1:13" ht="12.75" customHeight="1" x14ac:dyDescent="0.25">
      <c r="A165" s="54" t="s">
        <v>378</v>
      </c>
      <c r="B165" s="32" t="s">
        <v>1231</v>
      </c>
      <c r="C165" s="33" t="s">
        <v>1233</v>
      </c>
      <c r="D165" s="27" t="s">
        <v>1234</v>
      </c>
      <c r="E165" s="34" t="s">
        <v>1235</v>
      </c>
      <c r="F165" s="9" t="s">
        <v>3</v>
      </c>
      <c r="G165" s="8" t="s">
        <v>526</v>
      </c>
      <c r="H165" s="35" t="s">
        <v>1236</v>
      </c>
      <c r="I165" s="10">
        <v>330.99</v>
      </c>
      <c r="J165" s="52">
        <v>330.99</v>
      </c>
      <c r="K165" s="48"/>
      <c r="L165" s="49" t="s">
        <v>2265</v>
      </c>
      <c r="M165" s="12"/>
    </row>
    <row r="166" spans="1:13" ht="12.75" customHeight="1" x14ac:dyDescent="0.25">
      <c r="A166" s="54" t="s">
        <v>379</v>
      </c>
      <c r="B166" s="32" t="s">
        <v>1231</v>
      </c>
      <c r="C166" s="33" t="s">
        <v>1215</v>
      </c>
      <c r="D166" s="27" t="s">
        <v>891</v>
      </c>
      <c r="E166" s="34" t="s">
        <v>892</v>
      </c>
      <c r="F166" s="9" t="s">
        <v>3</v>
      </c>
      <c r="G166" s="8" t="s">
        <v>526</v>
      </c>
      <c r="H166" s="35" t="s">
        <v>1237</v>
      </c>
      <c r="I166" s="10">
        <v>450</v>
      </c>
      <c r="J166" s="52">
        <v>450</v>
      </c>
      <c r="K166" s="48"/>
      <c r="L166" s="49" t="s">
        <v>2266</v>
      </c>
      <c r="M166" s="12"/>
    </row>
    <row r="167" spans="1:13" ht="12.75" customHeight="1" x14ac:dyDescent="0.25">
      <c r="A167" s="54" t="s">
        <v>380</v>
      </c>
      <c r="B167" s="32" t="s">
        <v>1231</v>
      </c>
      <c r="C167" s="33" t="s">
        <v>1215</v>
      </c>
      <c r="D167" s="27" t="s">
        <v>1238</v>
      </c>
      <c r="E167" s="34" t="s">
        <v>1239</v>
      </c>
      <c r="F167" s="9" t="s">
        <v>3</v>
      </c>
      <c r="G167" s="8" t="s">
        <v>526</v>
      </c>
      <c r="H167" s="35" t="s">
        <v>475</v>
      </c>
      <c r="I167" s="10">
        <v>304</v>
      </c>
      <c r="J167" s="52">
        <v>304</v>
      </c>
      <c r="K167" s="48"/>
      <c r="L167" s="49" t="s">
        <v>2267</v>
      </c>
      <c r="M167" s="12"/>
    </row>
    <row r="168" spans="1:13" ht="12.75" customHeight="1" x14ac:dyDescent="0.25">
      <c r="A168" s="54" t="s">
        <v>381</v>
      </c>
      <c r="B168" s="32" t="s">
        <v>1118</v>
      </c>
      <c r="C168" s="33" t="s">
        <v>1240</v>
      </c>
      <c r="D168" s="27" t="s">
        <v>434</v>
      </c>
      <c r="E168" s="34" t="s">
        <v>435</v>
      </c>
      <c r="F168" s="9" t="s">
        <v>3</v>
      </c>
      <c r="G168" s="8" t="s">
        <v>232</v>
      </c>
      <c r="H168" s="35" t="s">
        <v>1241</v>
      </c>
      <c r="I168" s="10">
        <v>639</v>
      </c>
      <c r="J168" s="52">
        <v>639</v>
      </c>
      <c r="K168" s="48"/>
      <c r="L168" s="49" t="s">
        <v>2268</v>
      </c>
      <c r="M168" s="12"/>
    </row>
    <row r="169" spans="1:13" ht="12.75" customHeight="1" x14ac:dyDescent="0.25">
      <c r="A169" s="54" t="s">
        <v>382</v>
      </c>
      <c r="B169" s="32" t="s">
        <v>375</v>
      </c>
      <c r="C169" s="33" t="s">
        <v>1242</v>
      </c>
      <c r="D169" s="27" t="s">
        <v>1243</v>
      </c>
      <c r="E169" s="34" t="s">
        <v>1244</v>
      </c>
      <c r="F169" s="9" t="s">
        <v>22</v>
      </c>
      <c r="G169" s="8">
        <v>39299300</v>
      </c>
      <c r="H169" s="35" t="s">
        <v>1245</v>
      </c>
      <c r="I169" s="10">
        <v>700</v>
      </c>
      <c r="J169" s="52">
        <v>700</v>
      </c>
      <c r="K169" s="48" t="s">
        <v>2269</v>
      </c>
      <c r="L169" s="49"/>
      <c r="M169" s="12"/>
    </row>
    <row r="170" spans="1:13" ht="12.75" customHeight="1" x14ac:dyDescent="0.25">
      <c r="A170" s="54" t="s">
        <v>383</v>
      </c>
      <c r="B170" s="32" t="s">
        <v>1118</v>
      </c>
      <c r="C170" s="33" t="s">
        <v>1246</v>
      </c>
      <c r="D170" s="27" t="s">
        <v>1247</v>
      </c>
      <c r="E170" s="34" t="s">
        <v>1248</v>
      </c>
      <c r="F170" s="9" t="s">
        <v>22</v>
      </c>
      <c r="G170" s="8" t="s">
        <v>1249</v>
      </c>
      <c r="H170" s="35" t="s">
        <v>1250</v>
      </c>
      <c r="I170" s="10">
        <v>9900</v>
      </c>
      <c r="J170" s="52">
        <v>9900</v>
      </c>
      <c r="K170" s="48" t="s">
        <v>2270</v>
      </c>
      <c r="L170" s="49"/>
      <c r="M170" s="12"/>
    </row>
    <row r="171" spans="1:13" ht="12.75" customHeight="1" x14ac:dyDescent="0.25">
      <c r="A171" s="54" t="s">
        <v>384</v>
      </c>
      <c r="B171" s="32" t="s">
        <v>1118</v>
      </c>
      <c r="C171" s="33" t="s">
        <v>1251</v>
      </c>
      <c r="D171" s="27" t="s">
        <v>265</v>
      </c>
      <c r="E171" s="34" t="s">
        <v>266</v>
      </c>
      <c r="F171" s="9" t="s">
        <v>22</v>
      </c>
      <c r="G171" s="8" t="s">
        <v>130</v>
      </c>
      <c r="H171" s="35" t="s">
        <v>129</v>
      </c>
      <c r="I171" s="10">
        <v>27790</v>
      </c>
      <c r="J171" s="52">
        <v>27790</v>
      </c>
      <c r="K171" s="48" t="s">
        <v>2271</v>
      </c>
      <c r="L171" s="49"/>
      <c r="M171" s="12"/>
    </row>
    <row r="172" spans="1:13" ht="12.75" customHeight="1" x14ac:dyDescent="0.25">
      <c r="A172" s="54" t="s">
        <v>385</v>
      </c>
      <c r="B172" s="32" t="s">
        <v>1118</v>
      </c>
      <c r="C172" s="33" t="s">
        <v>925</v>
      </c>
      <c r="D172" s="27" t="s">
        <v>997</v>
      </c>
      <c r="E172" s="34" t="s">
        <v>174</v>
      </c>
      <c r="F172" s="9" t="s">
        <v>22</v>
      </c>
      <c r="G172" s="8" t="s">
        <v>56</v>
      </c>
      <c r="H172" s="35" t="s">
        <v>57</v>
      </c>
      <c r="I172" s="10">
        <v>30000</v>
      </c>
      <c r="J172" s="52">
        <v>20302.650000000001</v>
      </c>
      <c r="K172" s="48" t="s">
        <v>2272</v>
      </c>
      <c r="L172" s="49"/>
      <c r="M172" s="12"/>
    </row>
    <row r="173" spans="1:13" ht="12.75" customHeight="1" x14ac:dyDescent="0.25">
      <c r="A173" s="54" t="s">
        <v>388</v>
      </c>
      <c r="B173" s="32" t="s">
        <v>1118</v>
      </c>
      <c r="C173" s="33" t="s">
        <v>1208</v>
      </c>
      <c r="D173" s="27" t="s">
        <v>1252</v>
      </c>
      <c r="E173" s="34" t="s">
        <v>1253</v>
      </c>
      <c r="F173" s="9" t="s">
        <v>3</v>
      </c>
      <c r="G173" s="8" t="s">
        <v>1255</v>
      </c>
      <c r="H173" s="35" t="s">
        <v>1254</v>
      </c>
      <c r="I173" s="10">
        <v>1189</v>
      </c>
      <c r="J173" s="52">
        <v>1189</v>
      </c>
      <c r="K173" s="48"/>
      <c r="L173" s="49" t="s">
        <v>2273</v>
      </c>
      <c r="M173" s="12"/>
    </row>
    <row r="174" spans="1:13" ht="12.75" customHeight="1" x14ac:dyDescent="0.25">
      <c r="A174" s="54" t="s">
        <v>389</v>
      </c>
      <c r="B174" s="32" t="s">
        <v>1118</v>
      </c>
      <c r="C174" s="33" t="s">
        <v>1242</v>
      </c>
      <c r="D174" s="27" t="s">
        <v>1256</v>
      </c>
      <c r="E174" s="34" t="s">
        <v>429</v>
      </c>
      <c r="F174" s="9" t="s">
        <v>22</v>
      </c>
      <c r="G174" s="8" t="s">
        <v>1257</v>
      </c>
      <c r="H174" s="35" t="s">
        <v>1258</v>
      </c>
      <c r="I174" s="10">
        <v>19570</v>
      </c>
      <c r="J174" s="52">
        <v>19570</v>
      </c>
      <c r="K174" s="48" t="s">
        <v>2274</v>
      </c>
      <c r="L174" s="49"/>
      <c r="M174" s="12"/>
    </row>
    <row r="175" spans="1:13" ht="12.75" customHeight="1" x14ac:dyDescent="0.25">
      <c r="A175" s="54" t="s">
        <v>390</v>
      </c>
      <c r="B175" s="32" t="s">
        <v>1123</v>
      </c>
      <c r="C175" s="33" t="s">
        <v>1259</v>
      </c>
      <c r="D175" s="27" t="s">
        <v>698</v>
      </c>
      <c r="E175" s="34" t="s">
        <v>699</v>
      </c>
      <c r="F175" s="9" t="s">
        <v>2</v>
      </c>
      <c r="G175" s="8">
        <v>30121430</v>
      </c>
      <c r="H175" s="35" t="s">
        <v>1260</v>
      </c>
      <c r="I175" s="10">
        <v>34950</v>
      </c>
      <c r="J175" s="52">
        <v>34950</v>
      </c>
      <c r="K175" s="48" t="s">
        <v>2275</v>
      </c>
      <c r="L175" s="49"/>
      <c r="M175" s="12"/>
    </row>
    <row r="176" spans="1:13" ht="12.75" customHeight="1" x14ac:dyDescent="0.25">
      <c r="A176" s="54" t="s">
        <v>397</v>
      </c>
      <c r="B176" s="32" t="s">
        <v>1158</v>
      </c>
      <c r="C176" s="33" t="s">
        <v>1208</v>
      </c>
      <c r="D176" s="27" t="s">
        <v>1261</v>
      </c>
      <c r="E176" s="34" t="s">
        <v>1262</v>
      </c>
      <c r="F176" s="9" t="s">
        <v>3</v>
      </c>
      <c r="G176" s="8" t="s">
        <v>865</v>
      </c>
      <c r="H176" s="35" t="s">
        <v>1263</v>
      </c>
      <c r="I176" s="10">
        <v>320</v>
      </c>
      <c r="J176" s="52">
        <v>260</v>
      </c>
      <c r="K176" s="48"/>
      <c r="L176" s="49" t="s">
        <v>2276</v>
      </c>
      <c r="M176" s="12"/>
    </row>
    <row r="177" spans="1:13" ht="12.75" customHeight="1" x14ac:dyDescent="0.25">
      <c r="A177" s="54" t="s">
        <v>399</v>
      </c>
      <c r="B177" s="32" t="s">
        <v>1158</v>
      </c>
      <c r="C177" s="33" t="s">
        <v>925</v>
      </c>
      <c r="D177" s="27" t="s">
        <v>313</v>
      </c>
      <c r="E177" s="34" t="s">
        <v>314</v>
      </c>
      <c r="F177" s="9" t="s">
        <v>2</v>
      </c>
      <c r="G177" s="8" t="s">
        <v>203</v>
      </c>
      <c r="H177" s="35" t="s">
        <v>204</v>
      </c>
      <c r="I177" s="10">
        <v>163000</v>
      </c>
      <c r="J177" s="52">
        <v>152030</v>
      </c>
      <c r="K177" s="48" t="s">
        <v>2277</v>
      </c>
      <c r="L177" s="49"/>
      <c r="M177" s="12"/>
    </row>
    <row r="178" spans="1:13" ht="12.75" customHeight="1" x14ac:dyDescent="0.25">
      <c r="A178" s="54" t="s">
        <v>1264</v>
      </c>
      <c r="B178" s="32" t="s">
        <v>1142</v>
      </c>
      <c r="C178" s="33" t="s">
        <v>1265</v>
      </c>
      <c r="D178" s="27" t="s">
        <v>1266</v>
      </c>
      <c r="E178" s="34" t="s">
        <v>1267</v>
      </c>
      <c r="F178" s="9" t="s">
        <v>22</v>
      </c>
      <c r="G178" s="8" t="s">
        <v>671</v>
      </c>
      <c r="H178" s="35" t="s">
        <v>36</v>
      </c>
      <c r="I178" s="10">
        <v>8800</v>
      </c>
      <c r="J178" s="52">
        <v>8800</v>
      </c>
      <c r="K178" s="48" t="s">
        <v>2278</v>
      </c>
      <c r="L178" s="49"/>
      <c r="M178" s="12"/>
    </row>
    <row r="179" spans="1:13" ht="12.75" customHeight="1" x14ac:dyDescent="0.25">
      <c r="A179" s="54" t="s">
        <v>400</v>
      </c>
      <c r="B179" s="32" t="s">
        <v>1142</v>
      </c>
      <c r="C179" s="33" t="s">
        <v>1221</v>
      </c>
      <c r="D179" s="27" t="s">
        <v>277</v>
      </c>
      <c r="E179" s="34" t="s">
        <v>278</v>
      </c>
      <c r="F179" s="9" t="s">
        <v>3</v>
      </c>
      <c r="G179" s="8" t="s">
        <v>1268</v>
      </c>
      <c r="H179" s="35" t="s">
        <v>1269</v>
      </c>
      <c r="I179" s="10">
        <v>720</v>
      </c>
      <c r="J179" s="52">
        <v>720</v>
      </c>
      <c r="K179" s="48"/>
      <c r="L179" s="49" t="s">
        <v>2279</v>
      </c>
      <c r="M179" s="12"/>
    </row>
    <row r="180" spans="1:13" ht="12.75" customHeight="1" x14ac:dyDescent="0.25">
      <c r="A180" s="54" t="s">
        <v>401</v>
      </c>
      <c r="B180" s="32" t="s">
        <v>1155</v>
      </c>
      <c r="C180" s="33" t="s">
        <v>1175</v>
      </c>
      <c r="D180" s="27" t="s">
        <v>330</v>
      </c>
      <c r="E180" s="34" t="s">
        <v>331</v>
      </c>
      <c r="F180" s="9" t="s">
        <v>2</v>
      </c>
      <c r="G180" s="8" t="s">
        <v>158</v>
      </c>
      <c r="H180" s="35" t="s">
        <v>34</v>
      </c>
      <c r="I180" s="10">
        <v>1870</v>
      </c>
      <c r="J180" s="52">
        <v>1870</v>
      </c>
      <c r="K180" s="48" t="s">
        <v>2280</v>
      </c>
      <c r="L180" s="49"/>
      <c r="M180" s="12"/>
    </row>
    <row r="181" spans="1:13" ht="12.75" customHeight="1" x14ac:dyDescent="0.25">
      <c r="A181" s="54" t="s">
        <v>1270</v>
      </c>
      <c r="B181" s="32" t="s">
        <v>1271</v>
      </c>
      <c r="C181" s="33" t="s">
        <v>925</v>
      </c>
      <c r="D181" s="27" t="s">
        <v>1272</v>
      </c>
      <c r="E181" s="34" t="s">
        <v>1273</v>
      </c>
      <c r="F181" s="9" t="s">
        <v>22</v>
      </c>
      <c r="G181" s="8" t="s">
        <v>392</v>
      </c>
      <c r="H181" s="35" t="s">
        <v>39</v>
      </c>
      <c r="I181" s="10">
        <v>9399</v>
      </c>
      <c r="J181" s="52">
        <v>9399</v>
      </c>
      <c r="K181" s="48" t="s">
        <v>2281</v>
      </c>
      <c r="L181" s="49"/>
      <c r="M181" s="12"/>
    </row>
    <row r="182" spans="1:13" ht="12.75" customHeight="1" x14ac:dyDescent="0.25">
      <c r="A182" s="54" t="s">
        <v>407</v>
      </c>
      <c r="B182" s="32" t="s">
        <v>1271</v>
      </c>
      <c r="C182" s="33" t="s">
        <v>1274</v>
      </c>
      <c r="D182" s="27" t="s">
        <v>1275</v>
      </c>
      <c r="E182" s="34" t="s">
        <v>125</v>
      </c>
      <c r="F182" s="9" t="s">
        <v>3</v>
      </c>
      <c r="G182" s="8" t="s">
        <v>243</v>
      </c>
      <c r="H182" s="35" t="s">
        <v>1276</v>
      </c>
      <c r="I182" s="10">
        <v>3050</v>
      </c>
      <c r="J182" s="52">
        <v>3050</v>
      </c>
      <c r="K182" s="48"/>
      <c r="L182" s="49" t="s">
        <v>2282</v>
      </c>
      <c r="M182" s="12"/>
    </row>
    <row r="183" spans="1:13" ht="12.75" customHeight="1" x14ac:dyDescent="0.25">
      <c r="A183" s="54" t="s">
        <v>1277</v>
      </c>
      <c r="B183" s="32" t="s">
        <v>1271</v>
      </c>
      <c r="C183" s="33" t="s">
        <v>1278</v>
      </c>
      <c r="D183" s="27" t="s">
        <v>287</v>
      </c>
      <c r="E183" s="34" t="s">
        <v>1279</v>
      </c>
      <c r="F183" s="9" t="s">
        <v>22</v>
      </c>
      <c r="G183" s="8" t="s">
        <v>58</v>
      </c>
      <c r="H183" s="35" t="s">
        <v>1280</v>
      </c>
      <c r="I183" s="10">
        <v>1500</v>
      </c>
      <c r="J183" s="52">
        <v>1500</v>
      </c>
      <c r="K183" s="48" t="s">
        <v>2283</v>
      </c>
      <c r="L183" s="49"/>
      <c r="M183" s="12"/>
    </row>
    <row r="184" spans="1:13" ht="12.75" customHeight="1" x14ac:dyDescent="0.25">
      <c r="A184" s="54" t="s">
        <v>408</v>
      </c>
      <c r="B184" s="32" t="s">
        <v>1271</v>
      </c>
      <c r="C184" s="33" t="s">
        <v>1278</v>
      </c>
      <c r="D184" s="27" t="s">
        <v>1281</v>
      </c>
      <c r="E184" s="34" t="s">
        <v>1282</v>
      </c>
      <c r="F184" s="9" t="s">
        <v>22</v>
      </c>
      <c r="G184" s="8" t="s">
        <v>58</v>
      </c>
      <c r="H184" s="35" t="s">
        <v>1283</v>
      </c>
      <c r="I184" s="10">
        <v>1840</v>
      </c>
      <c r="J184" s="52">
        <v>1840</v>
      </c>
      <c r="K184" s="48" t="s">
        <v>2284</v>
      </c>
      <c r="L184" s="49"/>
      <c r="M184" s="12"/>
    </row>
    <row r="185" spans="1:13" ht="12.75" customHeight="1" x14ac:dyDescent="0.25">
      <c r="A185" s="54" t="s">
        <v>409</v>
      </c>
      <c r="B185" s="32" t="s">
        <v>1284</v>
      </c>
      <c r="C185" s="33" t="s">
        <v>1285</v>
      </c>
      <c r="D185" s="27" t="s">
        <v>863</v>
      </c>
      <c r="E185" s="34" t="s">
        <v>864</v>
      </c>
      <c r="F185" s="9" t="s">
        <v>22</v>
      </c>
      <c r="G185" s="8" t="s">
        <v>1286</v>
      </c>
      <c r="H185" s="35" t="s">
        <v>1287</v>
      </c>
      <c r="I185" s="10">
        <v>11699</v>
      </c>
      <c r="J185" s="52">
        <v>11699</v>
      </c>
      <c r="K185" s="48" t="s">
        <v>2285</v>
      </c>
      <c r="L185" s="49"/>
      <c r="M185" s="12"/>
    </row>
    <row r="186" spans="1:13" ht="12.75" customHeight="1" x14ac:dyDescent="0.25">
      <c r="A186" s="54" t="s">
        <v>410</v>
      </c>
      <c r="B186" s="32" t="s">
        <v>1288</v>
      </c>
      <c r="C186" s="33" t="s">
        <v>1289</v>
      </c>
      <c r="D186" s="27" t="s">
        <v>1290</v>
      </c>
      <c r="E186" s="34" t="s">
        <v>1291</v>
      </c>
      <c r="F186" s="9" t="s">
        <v>2</v>
      </c>
      <c r="G186" s="8" t="s">
        <v>1292</v>
      </c>
      <c r="H186" s="35" t="s">
        <v>1293</v>
      </c>
      <c r="I186" s="10">
        <v>60600</v>
      </c>
      <c r="J186" s="52">
        <v>60600</v>
      </c>
      <c r="K186" s="48" t="s">
        <v>2286</v>
      </c>
      <c r="L186" s="49"/>
      <c r="M186" s="12"/>
    </row>
    <row r="187" spans="1:13" ht="12.75" customHeight="1" x14ac:dyDescent="0.25">
      <c r="A187" s="54" t="s">
        <v>1294</v>
      </c>
      <c r="B187" s="32" t="s">
        <v>1288</v>
      </c>
      <c r="C187" s="33" t="s">
        <v>1208</v>
      </c>
      <c r="D187" s="27" t="s">
        <v>1295</v>
      </c>
      <c r="E187" s="34" t="s">
        <v>1296</v>
      </c>
      <c r="F187" s="9" t="s">
        <v>3</v>
      </c>
      <c r="G187" s="8" t="s">
        <v>526</v>
      </c>
      <c r="H187" s="35" t="s">
        <v>1297</v>
      </c>
      <c r="I187" s="10">
        <v>710</v>
      </c>
      <c r="J187" s="52">
        <v>710</v>
      </c>
      <c r="K187" s="48"/>
      <c r="L187" s="49" t="s">
        <v>2287</v>
      </c>
      <c r="M187" s="12"/>
    </row>
    <row r="188" spans="1:13" ht="12.75" customHeight="1" x14ac:dyDescent="0.25">
      <c r="A188" s="54" t="s">
        <v>411</v>
      </c>
      <c r="B188" s="32" t="s">
        <v>940</v>
      </c>
      <c r="C188" s="33" t="s">
        <v>1278</v>
      </c>
      <c r="D188" s="27" t="s">
        <v>287</v>
      </c>
      <c r="E188" s="34" t="s">
        <v>288</v>
      </c>
      <c r="F188" s="9" t="s">
        <v>22</v>
      </c>
      <c r="G188" s="8" t="s">
        <v>58</v>
      </c>
      <c r="H188" s="35" t="s">
        <v>1298</v>
      </c>
      <c r="I188" s="10">
        <v>7760</v>
      </c>
      <c r="J188" s="52">
        <v>7760</v>
      </c>
      <c r="K188" s="48" t="s">
        <v>2288</v>
      </c>
      <c r="L188" s="49"/>
      <c r="M188" s="12"/>
    </row>
    <row r="189" spans="1:13" ht="12.75" customHeight="1" x14ac:dyDescent="0.25">
      <c r="A189" s="54" t="s">
        <v>412</v>
      </c>
      <c r="B189" s="32" t="s">
        <v>1177</v>
      </c>
      <c r="C189" s="33" t="s">
        <v>925</v>
      </c>
      <c r="D189" s="27" t="s">
        <v>311</v>
      </c>
      <c r="E189" s="34" t="s">
        <v>312</v>
      </c>
      <c r="F189" s="9" t="s">
        <v>2</v>
      </c>
      <c r="G189" s="8" t="s">
        <v>547</v>
      </c>
      <c r="H189" s="35" t="s">
        <v>276</v>
      </c>
      <c r="I189" s="10">
        <v>145800</v>
      </c>
      <c r="J189" s="52">
        <v>145800</v>
      </c>
      <c r="K189" s="48" t="s">
        <v>2289</v>
      </c>
      <c r="L189" s="49"/>
      <c r="M189" s="12"/>
    </row>
    <row r="190" spans="1:13" ht="12.75" customHeight="1" x14ac:dyDescent="0.25">
      <c r="A190" s="54" t="s">
        <v>413</v>
      </c>
      <c r="B190" s="32" t="s">
        <v>1177</v>
      </c>
      <c r="C190" s="33" t="s">
        <v>925</v>
      </c>
      <c r="D190" s="27" t="s">
        <v>1299</v>
      </c>
      <c r="E190" s="34" t="s">
        <v>1300</v>
      </c>
      <c r="F190" s="9" t="s">
        <v>2</v>
      </c>
      <c r="G190" s="8" t="s">
        <v>264</v>
      </c>
      <c r="H190" s="35" t="s">
        <v>1301</v>
      </c>
      <c r="I190" s="10">
        <v>29066.94</v>
      </c>
      <c r="J190" s="52">
        <v>27234.550000000003</v>
      </c>
      <c r="K190" s="48" t="s">
        <v>2290</v>
      </c>
      <c r="L190" s="49"/>
      <c r="M190" s="12"/>
    </row>
    <row r="191" spans="1:13" ht="12.75" customHeight="1" x14ac:dyDescent="0.25">
      <c r="A191" s="54" t="s">
        <v>1302</v>
      </c>
      <c r="B191" s="32" t="s">
        <v>1177</v>
      </c>
      <c r="C191" s="33" t="s">
        <v>1303</v>
      </c>
      <c r="D191" s="27" t="s">
        <v>283</v>
      </c>
      <c r="E191" s="34" t="s">
        <v>284</v>
      </c>
      <c r="F191" s="9" t="s">
        <v>3</v>
      </c>
      <c r="G191" s="8" t="s">
        <v>232</v>
      </c>
      <c r="H191" s="35" t="s">
        <v>879</v>
      </c>
      <c r="I191" s="10">
        <f>58.8</f>
        <v>58.8</v>
      </c>
      <c r="J191" s="52">
        <v>58.8</v>
      </c>
      <c r="K191" s="48"/>
      <c r="L191" s="49" t="s">
        <v>2291</v>
      </c>
      <c r="M191" s="12"/>
    </row>
    <row r="192" spans="1:13" ht="12.75" customHeight="1" x14ac:dyDescent="0.25">
      <c r="A192" s="54" t="s">
        <v>1302</v>
      </c>
      <c r="B192" s="32" t="s">
        <v>1177</v>
      </c>
      <c r="C192" s="33" t="s">
        <v>1303</v>
      </c>
      <c r="D192" s="27" t="s">
        <v>283</v>
      </c>
      <c r="E192" s="34" t="s">
        <v>284</v>
      </c>
      <c r="F192" s="9" t="s">
        <v>3</v>
      </c>
      <c r="G192" s="8" t="s">
        <v>236</v>
      </c>
      <c r="H192" s="35" t="s">
        <v>371</v>
      </c>
      <c r="I192" s="10">
        <f>88.8+50.1</f>
        <v>138.9</v>
      </c>
      <c r="J192" s="52">
        <v>138.9</v>
      </c>
      <c r="K192" s="48"/>
      <c r="L192" s="49" t="s">
        <v>2291</v>
      </c>
      <c r="M192" s="12"/>
    </row>
    <row r="193" spans="1:13" ht="12.75" customHeight="1" x14ac:dyDescent="0.25">
      <c r="A193" s="54" t="s">
        <v>418</v>
      </c>
      <c r="B193" s="32" t="s">
        <v>1203</v>
      </c>
      <c r="C193" s="33" t="s">
        <v>1304</v>
      </c>
      <c r="D193" s="27" t="s">
        <v>1305</v>
      </c>
      <c r="E193" s="34" t="s">
        <v>1306</v>
      </c>
      <c r="F193" s="9" t="s">
        <v>22</v>
      </c>
      <c r="G193" s="8" t="s">
        <v>1307</v>
      </c>
      <c r="H193" s="35" t="s">
        <v>1308</v>
      </c>
      <c r="I193" s="10">
        <v>5751</v>
      </c>
      <c r="J193" s="52">
        <v>5751</v>
      </c>
      <c r="K193" s="48" t="s">
        <v>2292</v>
      </c>
      <c r="L193" s="49"/>
      <c r="M193" s="12"/>
    </row>
    <row r="194" spans="1:13" ht="12.75" customHeight="1" x14ac:dyDescent="0.25">
      <c r="A194" s="54" t="s">
        <v>419</v>
      </c>
      <c r="B194" s="32" t="s">
        <v>1203</v>
      </c>
      <c r="C194" s="33" t="s">
        <v>1303</v>
      </c>
      <c r="D194" s="27" t="s">
        <v>713</v>
      </c>
      <c r="E194" s="34" t="s">
        <v>714</v>
      </c>
      <c r="F194" s="9" t="s">
        <v>3</v>
      </c>
      <c r="G194" s="8" t="s">
        <v>1309</v>
      </c>
      <c r="H194" s="35" t="s">
        <v>1310</v>
      </c>
      <c r="I194" s="10">
        <v>500</v>
      </c>
      <c r="J194" s="52">
        <v>500</v>
      </c>
      <c r="K194" s="48"/>
      <c r="L194" s="49" t="s">
        <v>2293</v>
      </c>
      <c r="M194" s="12"/>
    </row>
    <row r="195" spans="1:13" ht="12.75" customHeight="1" x14ac:dyDescent="0.25">
      <c r="A195" s="54" t="s">
        <v>420</v>
      </c>
      <c r="B195" s="32" t="s">
        <v>1311</v>
      </c>
      <c r="C195" s="33" t="s">
        <v>1312</v>
      </c>
      <c r="D195" s="27" t="s">
        <v>376</v>
      </c>
      <c r="E195" s="34" t="s">
        <v>377</v>
      </c>
      <c r="F195" s="9" t="s">
        <v>22</v>
      </c>
      <c r="G195" s="8" t="s">
        <v>1313</v>
      </c>
      <c r="H195" s="35" t="s">
        <v>1314</v>
      </c>
      <c r="I195" s="10">
        <v>35999</v>
      </c>
      <c r="J195" s="52">
        <v>35999</v>
      </c>
      <c r="K195" s="48" t="s">
        <v>2294</v>
      </c>
      <c r="L195" s="49"/>
      <c r="M195" s="12"/>
    </row>
    <row r="196" spans="1:13" ht="12.75" customHeight="1" x14ac:dyDescent="0.25">
      <c r="A196" s="54" t="s">
        <v>421</v>
      </c>
      <c r="B196" s="32" t="s">
        <v>1315</v>
      </c>
      <c r="C196" s="33" t="s">
        <v>925</v>
      </c>
      <c r="D196" s="27" t="s">
        <v>89</v>
      </c>
      <c r="E196" s="34" t="s">
        <v>90</v>
      </c>
      <c r="F196" s="9" t="s">
        <v>22</v>
      </c>
      <c r="G196" s="8" t="s">
        <v>1316</v>
      </c>
      <c r="H196" s="35" t="s">
        <v>45</v>
      </c>
      <c r="I196" s="10">
        <v>31706.25</v>
      </c>
      <c r="J196" s="52">
        <v>27746.25</v>
      </c>
      <c r="K196" s="48" t="s">
        <v>2295</v>
      </c>
      <c r="L196" s="49"/>
      <c r="M196" s="12"/>
    </row>
    <row r="197" spans="1:13" ht="12.75" customHeight="1" x14ac:dyDescent="0.25">
      <c r="A197" s="54" t="s">
        <v>422</v>
      </c>
      <c r="B197" s="32" t="s">
        <v>1315</v>
      </c>
      <c r="C197" s="33" t="s">
        <v>1003</v>
      </c>
      <c r="D197" s="27" t="s">
        <v>277</v>
      </c>
      <c r="E197" s="34" t="s">
        <v>278</v>
      </c>
      <c r="F197" s="9" t="s">
        <v>3</v>
      </c>
      <c r="G197" s="8" t="s">
        <v>356</v>
      </c>
      <c r="H197" s="35" t="s">
        <v>1317</v>
      </c>
      <c r="I197" s="10">
        <v>2200</v>
      </c>
      <c r="J197" s="52">
        <v>2200</v>
      </c>
      <c r="K197" s="48"/>
      <c r="L197" s="49" t="s">
        <v>2296</v>
      </c>
      <c r="M197" s="12"/>
    </row>
    <row r="198" spans="1:13" ht="12.75" customHeight="1" x14ac:dyDescent="0.25">
      <c r="A198" s="54" t="s">
        <v>423</v>
      </c>
      <c r="B198" s="32" t="s">
        <v>1315</v>
      </c>
      <c r="C198" s="33" t="s">
        <v>1003</v>
      </c>
      <c r="D198" s="27" t="s">
        <v>277</v>
      </c>
      <c r="E198" s="34" t="s">
        <v>278</v>
      </c>
      <c r="F198" s="9" t="s">
        <v>3</v>
      </c>
      <c r="G198" s="8" t="s">
        <v>356</v>
      </c>
      <c r="H198" s="35" t="s">
        <v>1318</v>
      </c>
      <c r="I198" s="10">
        <v>7800</v>
      </c>
      <c r="J198" s="52">
        <v>7800</v>
      </c>
      <c r="K198" s="48"/>
      <c r="L198" s="49" t="s">
        <v>2297</v>
      </c>
      <c r="M198" s="12"/>
    </row>
    <row r="199" spans="1:13" ht="12.75" customHeight="1" x14ac:dyDescent="0.25">
      <c r="A199" s="54" t="s">
        <v>424</v>
      </c>
      <c r="B199" s="32" t="s">
        <v>1315</v>
      </c>
      <c r="C199" s="33" t="s">
        <v>1003</v>
      </c>
      <c r="D199" s="27" t="s">
        <v>975</v>
      </c>
      <c r="E199" s="34" t="s">
        <v>428</v>
      </c>
      <c r="F199" s="9" t="s">
        <v>3</v>
      </c>
      <c r="G199" s="8" t="s">
        <v>356</v>
      </c>
      <c r="H199" s="35" t="s">
        <v>1319</v>
      </c>
      <c r="I199" s="10">
        <v>13500</v>
      </c>
      <c r="J199" s="52">
        <v>13500</v>
      </c>
      <c r="K199" s="48"/>
      <c r="L199" s="49" t="s">
        <v>2298</v>
      </c>
      <c r="M199" s="12"/>
    </row>
    <row r="200" spans="1:13" ht="12.75" customHeight="1" x14ac:dyDescent="0.25">
      <c r="A200" s="54" t="s">
        <v>430</v>
      </c>
      <c r="B200" s="32" t="s">
        <v>1315</v>
      </c>
      <c r="C200" s="33" t="s">
        <v>1003</v>
      </c>
      <c r="D200" s="27" t="s">
        <v>975</v>
      </c>
      <c r="E200" s="34" t="s">
        <v>428</v>
      </c>
      <c r="F200" s="9" t="s">
        <v>3</v>
      </c>
      <c r="G200" s="8" t="s">
        <v>356</v>
      </c>
      <c r="H200" s="35" t="s">
        <v>1320</v>
      </c>
      <c r="I200" s="10">
        <v>384</v>
      </c>
      <c r="J200" s="52">
        <v>384</v>
      </c>
      <c r="K200" s="48"/>
      <c r="L200" s="49" t="s">
        <v>2299</v>
      </c>
      <c r="M200" s="12"/>
    </row>
    <row r="201" spans="1:13" ht="12.75" customHeight="1" x14ac:dyDescent="0.25">
      <c r="A201" s="54" t="s">
        <v>431</v>
      </c>
      <c r="B201" s="32" t="s">
        <v>1315</v>
      </c>
      <c r="C201" s="33" t="s">
        <v>1003</v>
      </c>
      <c r="D201" s="27" t="s">
        <v>975</v>
      </c>
      <c r="E201" s="34" t="s">
        <v>428</v>
      </c>
      <c r="F201" s="9" t="s">
        <v>3</v>
      </c>
      <c r="G201" s="8" t="s">
        <v>356</v>
      </c>
      <c r="H201" s="35" t="s">
        <v>1321</v>
      </c>
      <c r="I201" s="10">
        <v>2340</v>
      </c>
      <c r="J201" s="52">
        <v>2340</v>
      </c>
      <c r="K201" s="48"/>
      <c r="L201" s="49" t="s">
        <v>2300</v>
      </c>
      <c r="M201" s="12"/>
    </row>
    <row r="202" spans="1:13" ht="12.75" customHeight="1" x14ac:dyDescent="0.25">
      <c r="A202" s="54" t="s">
        <v>432</v>
      </c>
      <c r="B202" s="32" t="s">
        <v>1315</v>
      </c>
      <c r="C202" s="33" t="s">
        <v>1003</v>
      </c>
      <c r="D202" s="27" t="s">
        <v>975</v>
      </c>
      <c r="E202" s="34" t="s">
        <v>428</v>
      </c>
      <c r="F202" s="9" t="s">
        <v>3</v>
      </c>
      <c r="G202" s="8" t="s">
        <v>356</v>
      </c>
      <c r="H202" s="35" t="s">
        <v>1322</v>
      </c>
      <c r="I202" s="10">
        <v>2300</v>
      </c>
      <c r="J202" s="52">
        <v>2300</v>
      </c>
      <c r="K202" s="48"/>
      <c r="L202" s="49" t="s">
        <v>2301</v>
      </c>
      <c r="M202" s="12"/>
    </row>
    <row r="203" spans="1:13" ht="12.75" customHeight="1" x14ac:dyDescent="0.25">
      <c r="A203" s="54" t="s">
        <v>433</v>
      </c>
      <c r="B203" s="32" t="s">
        <v>1315</v>
      </c>
      <c r="C203" s="33" t="s">
        <v>1003</v>
      </c>
      <c r="D203" s="27" t="s">
        <v>975</v>
      </c>
      <c r="E203" s="34" t="s">
        <v>428</v>
      </c>
      <c r="F203" s="9" t="s">
        <v>3</v>
      </c>
      <c r="G203" s="8" t="s">
        <v>356</v>
      </c>
      <c r="H203" s="35" t="s">
        <v>1323</v>
      </c>
      <c r="I203" s="10">
        <v>2340</v>
      </c>
      <c r="J203" s="52">
        <v>2340</v>
      </c>
      <c r="K203" s="48"/>
      <c r="L203" s="49" t="s">
        <v>2302</v>
      </c>
      <c r="M203" s="12"/>
    </row>
    <row r="204" spans="1:13" ht="12.75" customHeight="1" x14ac:dyDescent="0.25">
      <c r="A204" s="54" t="s">
        <v>438</v>
      </c>
      <c r="B204" s="32" t="s">
        <v>1315</v>
      </c>
      <c r="C204" s="33" t="s">
        <v>1324</v>
      </c>
      <c r="D204" s="27" t="s">
        <v>713</v>
      </c>
      <c r="E204" s="34" t="s">
        <v>714</v>
      </c>
      <c r="F204" s="9" t="s">
        <v>3</v>
      </c>
      <c r="G204" s="8" t="s">
        <v>1325</v>
      </c>
      <c r="H204" s="35" t="s">
        <v>1310</v>
      </c>
      <c r="I204" s="10">
        <v>800</v>
      </c>
      <c r="J204" s="52">
        <v>800</v>
      </c>
      <c r="K204" s="48"/>
      <c r="L204" s="49" t="s">
        <v>2303</v>
      </c>
      <c r="M204" s="12"/>
    </row>
    <row r="205" spans="1:13" ht="12.75" customHeight="1" x14ac:dyDescent="0.25">
      <c r="A205" s="54" t="s">
        <v>1326</v>
      </c>
      <c r="B205" s="32" t="s">
        <v>1327</v>
      </c>
      <c r="C205" s="33" t="s">
        <v>1265</v>
      </c>
      <c r="D205" s="27" t="s">
        <v>713</v>
      </c>
      <c r="E205" s="34" t="s">
        <v>714</v>
      </c>
      <c r="F205" s="9" t="s">
        <v>3</v>
      </c>
      <c r="G205" s="8" t="s">
        <v>1325</v>
      </c>
      <c r="H205" s="35" t="s">
        <v>1328</v>
      </c>
      <c r="I205" s="10">
        <v>1950</v>
      </c>
      <c r="J205" s="52">
        <v>1950</v>
      </c>
      <c r="K205" s="48"/>
      <c r="L205" s="49" t="s">
        <v>2304</v>
      </c>
      <c r="M205" s="12"/>
    </row>
    <row r="206" spans="1:13" ht="12.75" customHeight="1" x14ac:dyDescent="0.25">
      <c r="A206" s="54" t="s">
        <v>1329</v>
      </c>
      <c r="B206" s="32" t="s">
        <v>1327</v>
      </c>
      <c r="C206" s="33" t="s">
        <v>1330</v>
      </c>
      <c r="D206" s="27" t="s">
        <v>723</v>
      </c>
      <c r="E206" s="34" t="s">
        <v>726</v>
      </c>
      <c r="F206" s="9" t="s">
        <v>3</v>
      </c>
      <c r="G206" s="8" t="s">
        <v>526</v>
      </c>
      <c r="H206" s="35" t="s">
        <v>1331</v>
      </c>
      <c r="I206" s="10">
        <v>244.73</v>
      </c>
      <c r="J206" s="52">
        <v>244.73</v>
      </c>
      <c r="K206" s="48"/>
      <c r="L206" s="49" t="s">
        <v>2305</v>
      </c>
      <c r="M206" s="12"/>
    </row>
    <row r="207" spans="1:13" ht="12.75" customHeight="1" x14ac:dyDescent="0.25">
      <c r="A207" s="54" t="s">
        <v>439</v>
      </c>
      <c r="B207" s="32" t="s">
        <v>1332</v>
      </c>
      <c r="C207" s="33" t="s">
        <v>1303</v>
      </c>
      <c r="D207" s="27" t="s">
        <v>1333</v>
      </c>
      <c r="E207" s="34" t="s">
        <v>1334</v>
      </c>
      <c r="F207" s="9" t="s">
        <v>3</v>
      </c>
      <c r="G207" s="8" t="s">
        <v>232</v>
      </c>
      <c r="H207" s="35" t="s">
        <v>879</v>
      </c>
      <c r="I207" s="10">
        <v>440</v>
      </c>
      <c r="J207" s="52">
        <v>440</v>
      </c>
      <c r="K207" s="48"/>
      <c r="L207" s="49" t="s">
        <v>2306</v>
      </c>
      <c r="M207" s="12"/>
    </row>
    <row r="208" spans="1:13" ht="12.75" customHeight="1" x14ac:dyDescent="0.25">
      <c r="A208" s="54" t="s">
        <v>440</v>
      </c>
      <c r="B208" s="32" t="s">
        <v>1332</v>
      </c>
      <c r="C208" s="33" t="s">
        <v>925</v>
      </c>
      <c r="D208" s="27" t="s">
        <v>172</v>
      </c>
      <c r="E208" s="34" t="s">
        <v>173</v>
      </c>
      <c r="F208" s="9" t="s">
        <v>3</v>
      </c>
      <c r="G208" s="8" t="s">
        <v>175</v>
      </c>
      <c r="H208" s="35" t="s">
        <v>1006</v>
      </c>
      <c r="I208" s="10">
        <v>20000</v>
      </c>
      <c r="J208" s="52">
        <v>19997</v>
      </c>
      <c r="K208" s="48"/>
      <c r="L208" s="49" t="s">
        <v>2307</v>
      </c>
      <c r="M208" s="12"/>
    </row>
    <row r="209" spans="1:13" ht="12.75" customHeight="1" x14ac:dyDescent="0.25">
      <c r="A209" s="54" t="s">
        <v>441</v>
      </c>
      <c r="B209" s="32" t="s">
        <v>1332</v>
      </c>
      <c r="C209" s="33" t="s">
        <v>1335</v>
      </c>
      <c r="D209" s="27" t="s">
        <v>1336</v>
      </c>
      <c r="E209" s="34" t="s">
        <v>1337</v>
      </c>
      <c r="F209" s="9" t="s">
        <v>2</v>
      </c>
      <c r="G209" s="8" t="s">
        <v>1338</v>
      </c>
      <c r="H209" s="35" t="s">
        <v>1339</v>
      </c>
      <c r="I209" s="10">
        <v>23779.279999999999</v>
      </c>
      <c r="J209" s="52">
        <v>22622.48</v>
      </c>
      <c r="K209" s="48" t="s">
        <v>2308</v>
      </c>
      <c r="L209" s="49"/>
      <c r="M209" s="12"/>
    </row>
    <row r="210" spans="1:13" ht="12.75" customHeight="1" x14ac:dyDescent="0.25">
      <c r="A210" s="54" t="s">
        <v>442</v>
      </c>
      <c r="B210" s="32" t="s">
        <v>1332</v>
      </c>
      <c r="C210" s="33" t="s">
        <v>1340</v>
      </c>
      <c r="D210" s="27" t="s">
        <v>220</v>
      </c>
      <c r="E210" s="34" t="s">
        <v>221</v>
      </c>
      <c r="F210" s="9" t="s">
        <v>2</v>
      </c>
      <c r="G210" s="8" t="s">
        <v>1341</v>
      </c>
      <c r="H210" s="35" t="s">
        <v>1342</v>
      </c>
      <c r="I210" s="10">
        <v>10240</v>
      </c>
      <c r="J210" s="52">
        <v>10240</v>
      </c>
      <c r="K210" s="48" t="s">
        <v>2309</v>
      </c>
      <c r="L210" s="49"/>
      <c r="M210" s="12"/>
    </row>
    <row r="211" spans="1:13" ht="12.75" customHeight="1" x14ac:dyDescent="0.25">
      <c r="A211" s="54" t="s">
        <v>443</v>
      </c>
      <c r="B211" s="32" t="s">
        <v>1332</v>
      </c>
      <c r="C211" s="33" t="s">
        <v>1343</v>
      </c>
      <c r="D211" s="27" t="s">
        <v>1344</v>
      </c>
      <c r="E211" s="34" t="s">
        <v>849</v>
      </c>
      <c r="F211" s="9" t="s">
        <v>22</v>
      </c>
      <c r="G211" s="8" t="s">
        <v>201</v>
      </c>
      <c r="H211" s="35" t="s">
        <v>1345</v>
      </c>
      <c r="I211" s="10">
        <v>1290</v>
      </c>
      <c r="J211" s="52">
        <v>1290</v>
      </c>
      <c r="K211" s="48" t="s">
        <v>2310</v>
      </c>
      <c r="L211" s="49"/>
      <c r="M211" s="12"/>
    </row>
    <row r="212" spans="1:13" ht="12.75" customHeight="1" x14ac:dyDescent="0.25">
      <c r="A212" s="54" t="s">
        <v>444</v>
      </c>
      <c r="B212" s="32" t="s">
        <v>1332</v>
      </c>
      <c r="C212" s="33" t="s">
        <v>1346</v>
      </c>
      <c r="D212" s="27" t="s">
        <v>1347</v>
      </c>
      <c r="E212" s="34" t="s">
        <v>1348</v>
      </c>
      <c r="F212" s="9" t="s">
        <v>22</v>
      </c>
      <c r="G212" s="8">
        <v>22459100</v>
      </c>
      <c r="H212" s="35" t="s">
        <v>1349</v>
      </c>
      <c r="I212" s="10">
        <v>2400</v>
      </c>
      <c r="J212" s="52">
        <v>1920</v>
      </c>
      <c r="K212" s="48" t="s">
        <v>2311</v>
      </c>
      <c r="L212" s="49"/>
      <c r="M212" s="12"/>
    </row>
    <row r="213" spans="1:13" ht="12.75" customHeight="1" x14ac:dyDescent="0.25">
      <c r="A213" s="54" t="s">
        <v>445</v>
      </c>
      <c r="B213" s="32" t="s">
        <v>1332</v>
      </c>
      <c r="C213" s="33" t="s">
        <v>925</v>
      </c>
      <c r="D213" s="27" t="s">
        <v>318</v>
      </c>
      <c r="E213" s="34" t="s">
        <v>319</v>
      </c>
      <c r="F213" s="9" t="s">
        <v>3</v>
      </c>
      <c r="G213" s="8" t="s">
        <v>320</v>
      </c>
      <c r="H213" s="35" t="s">
        <v>1200</v>
      </c>
      <c r="I213" s="10">
        <v>27000</v>
      </c>
      <c r="J213" s="52">
        <v>15339.699999999999</v>
      </c>
      <c r="K213" s="48"/>
      <c r="L213" s="49" t="s">
        <v>2312</v>
      </c>
      <c r="M213" s="12"/>
    </row>
    <row r="214" spans="1:13" ht="12.75" customHeight="1" x14ac:dyDescent="0.25">
      <c r="A214" s="54" t="s">
        <v>446</v>
      </c>
      <c r="B214" s="32" t="s">
        <v>1332</v>
      </c>
      <c r="C214" s="33" t="s">
        <v>1350</v>
      </c>
      <c r="D214" s="27" t="s">
        <v>1351</v>
      </c>
      <c r="E214" s="34" t="s">
        <v>1352</v>
      </c>
      <c r="F214" s="9" t="s">
        <v>3</v>
      </c>
      <c r="G214" s="8" t="s">
        <v>1325</v>
      </c>
      <c r="H214" s="35" t="s">
        <v>1310</v>
      </c>
      <c r="I214" s="10">
        <v>495</v>
      </c>
      <c r="J214" s="52">
        <v>495</v>
      </c>
      <c r="K214" s="48"/>
      <c r="L214" s="49" t="s">
        <v>2313</v>
      </c>
      <c r="M214" s="12"/>
    </row>
    <row r="215" spans="1:13" ht="12.75" customHeight="1" x14ac:dyDescent="0.25">
      <c r="A215" s="54" t="s">
        <v>447</v>
      </c>
      <c r="B215" s="32" t="s">
        <v>1332</v>
      </c>
      <c r="C215" s="33" t="s">
        <v>925</v>
      </c>
      <c r="D215" s="27" t="s">
        <v>147</v>
      </c>
      <c r="E215" s="34" t="s">
        <v>148</v>
      </c>
      <c r="F215" s="9" t="s">
        <v>22</v>
      </c>
      <c r="G215" s="8">
        <v>92400000</v>
      </c>
      <c r="H215" s="35" t="s">
        <v>49</v>
      </c>
      <c r="I215" s="10">
        <v>15200</v>
      </c>
      <c r="J215" s="52">
        <v>14777.5</v>
      </c>
      <c r="K215" s="48" t="s">
        <v>2314</v>
      </c>
      <c r="L215" s="49"/>
      <c r="M215" s="12"/>
    </row>
    <row r="216" spans="1:13" ht="12.75" customHeight="1" x14ac:dyDescent="0.25">
      <c r="A216" s="54" t="s">
        <v>448</v>
      </c>
      <c r="B216" s="32" t="s">
        <v>1227</v>
      </c>
      <c r="C216" s="33" t="s">
        <v>1330</v>
      </c>
      <c r="D216" s="27" t="s">
        <v>1043</v>
      </c>
      <c r="E216" s="34" t="s">
        <v>1044</v>
      </c>
      <c r="F216" s="9" t="s">
        <v>3</v>
      </c>
      <c r="G216" s="8" t="s">
        <v>526</v>
      </c>
      <c r="H216" s="35" t="s">
        <v>1353</v>
      </c>
      <c r="I216" s="10">
        <v>382.25</v>
      </c>
      <c r="J216" s="52">
        <v>382.25</v>
      </c>
      <c r="K216" s="48"/>
      <c r="L216" s="49" t="s">
        <v>2315</v>
      </c>
      <c r="M216" s="12"/>
    </row>
    <row r="217" spans="1:13" ht="12.75" customHeight="1" x14ac:dyDescent="0.25">
      <c r="A217" s="54" t="s">
        <v>449</v>
      </c>
      <c r="B217" s="32" t="s">
        <v>1227</v>
      </c>
      <c r="C217" s="33" t="s">
        <v>1330</v>
      </c>
      <c r="D217" s="27" t="s">
        <v>1354</v>
      </c>
      <c r="E217" s="34" t="s">
        <v>1355</v>
      </c>
      <c r="F217" s="9" t="s">
        <v>3</v>
      </c>
      <c r="G217" s="8" t="s">
        <v>1325</v>
      </c>
      <c r="H217" s="35" t="s">
        <v>1356</v>
      </c>
      <c r="I217" s="10">
        <v>1235.8</v>
      </c>
      <c r="J217" s="52">
        <v>1235.8</v>
      </c>
      <c r="K217" s="48"/>
      <c r="L217" s="49" t="s">
        <v>2316</v>
      </c>
      <c r="M217" s="12"/>
    </row>
    <row r="218" spans="1:13" ht="12.75" customHeight="1" x14ac:dyDescent="0.25">
      <c r="A218" s="54" t="s">
        <v>450</v>
      </c>
      <c r="B218" s="32" t="s">
        <v>1227</v>
      </c>
      <c r="C218" s="33" t="s">
        <v>1330</v>
      </c>
      <c r="D218" s="27" t="s">
        <v>1228</v>
      </c>
      <c r="E218" s="34" t="s">
        <v>1229</v>
      </c>
      <c r="F218" s="9" t="s">
        <v>3</v>
      </c>
      <c r="G218" s="8" t="s">
        <v>526</v>
      </c>
      <c r="H218" s="35" t="s">
        <v>1357</v>
      </c>
      <c r="I218" s="10">
        <v>1532.85</v>
      </c>
      <c r="J218" s="52">
        <v>1532.85</v>
      </c>
      <c r="K218" s="48"/>
      <c r="L218" s="49" t="s">
        <v>2317</v>
      </c>
      <c r="M218" s="12"/>
    </row>
    <row r="219" spans="1:13" ht="12.75" customHeight="1" x14ac:dyDescent="0.25">
      <c r="A219" s="54" t="s">
        <v>451</v>
      </c>
      <c r="B219" s="32" t="s">
        <v>1227</v>
      </c>
      <c r="C219" s="33" t="s">
        <v>1330</v>
      </c>
      <c r="D219" s="27" t="s">
        <v>490</v>
      </c>
      <c r="E219" s="34" t="s">
        <v>491</v>
      </c>
      <c r="F219" s="9" t="s">
        <v>3</v>
      </c>
      <c r="G219" s="8" t="s">
        <v>526</v>
      </c>
      <c r="H219" s="35" t="s">
        <v>1358</v>
      </c>
      <c r="I219" s="10">
        <v>678.26</v>
      </c>
      <c r="J219" s="52">
        <v>678.26</v>
      </c>
      <c r="K219" s="48"/>
      <c r="L219" s="49" t="s">
        <v>2318</v>
      </c>
      <c r="M219" s="12"/>
    </row>
    <row r="220" spans="1:13" ht="12.75" customHeight="1" x14ac:dyDescent="0.25">
      <c r="A220" s="54" t="s">
        <v>452</v>
      </c>
      <c r="B220" s="32" t="s">
        <v>1227</v>
      </c>
      <c r="C220" s="33" t="s">
        <v>1330</v>
      </c>
      <c r="D220" s="27" t="s">
        <v>237</v>
      </c>
      <c r="E220" s="34" t="s">
        <v>238</v>
      </c>
      <c r="F220" s="9" t="s">
        <v>3</v>
      </c>
      <c r="G220" s="8" t="s">
        <v>236</v>
      </c>
      <c r="H220" s="35" t="s">
        <v>371</v>
      </c>
      <c r="I220" s="10">
        <v>286</v>
      </c>
      <c r="J220" s="52">
        <v>286</v>
      </c>
      <c r="K220" s="48"/>
      <c r="L220" s="49" t="s">
        <v>2319</v>
      </c>
      <c r="M220" s="12"/>
    </row>
    <row r="221" spans="1:13" ht="12.75" customHeight="1" x14ac:dyDescent="0.25">
      <c r="A221" s="54" t="s">
        <v>460</v>
      </c>
      <c r="B221" s="32" t="s">
        <v>1215</v>
      </c>
      <c r="C221" s="33" t="s">
        <v>1330</v>
      </c>
      <c r="D221" s="27" t="s">
        <v>237</v>
      </c>
      <c r="E221" s="34" t="s">
        <v>238</v>
      </c>
      <c r="F221" s="9" t="s">
        <v>3</v>
      </c>
      <c r="G221" s="8" t="s">
        <v>236</v>
      </c>
      <c r="H221" s="35" t="s">
        <v>371</v>
      </c>
      <c r="I221" s="10">
        <v>222.57</v>
      </c>
      <c r="J221" s="52">
        <v>222.57</v>
      </c>
      <c r="K221" s="48"/>
      <c r="L221" s="49" t="s">
        <v>2320</v>
      </c>
      <c r="M221" s="12"/>
    </row>
    <row r="222" spans="1:13" ht="12.75" customHeight="1" x14ac:dyDescent="0.25">
      <c r="A222" s="54" t="s">
        <v>1359</v>
      </c>
      <c r="B222" s="32" t="s">
        <v>1215</v>
      </c>
      <c r="C222" s="33" t="s">
        <v>1360</v>
      </c>
      <c r="D222" s="27" t="s">
        <v>1361</v>
      </c>
      <c r="E222" s="34" t="s">
        <v>1362</v>
      </c>
      <c r="F222" s="9" t="s">
        <v>3</v>
      </c>
      <c r="G222" s="8" t="s">
        <v>1363</v>
      </c>
      <c r="H222" s="35" t="s">
        <v>1364</v>
      </c>
      <c r="I222" s="10">
        <v>952</v>
      </c>
      <c r="J222" s="52">
        <v>952</v>
      </c>
      <c r="K222" s="48"/>
      <c r="L222" s="49" t="s">
        <v>2321</v>
      </c>
      <c r="M222" s="12"/>
    </row>
    <row r="223" spans="1:13" ht="12.75" customHeight="1" x14ac:dyDescent="0.25">
      <c r="A223" s="54" t="s">
        <v>461</v>
      </c>
      <c r="B223" s="32" t="s">
        <v>391</v>
      </c>
      <c r="C223" s="33" t="s">
        <v>1365</v>
      </c>
      <c r="D223" s="27" t="s">
        <v>755</v>
      </c>
      <c r="E223" s="34" t="s">
        <v>756</v>
      </c>
      <c r="F223" s="9" t="s">
        <v>2</v>
      </c>
      <c r="G223" s="8" t="s">
        <v>254</v>
      </c>
      <c r="H223" s="35" t="s">
        <v>255</v>
      </c>
      <c r="I223" s="10">
        <v>12799</v>
      </c>
      <c r="J223" s="52">
        <v>12799</v>
      </c>
      <c r="K223" s="48" t="s">
        <v>2322</v>
      </c>
      <c r="L223" s="49"/>
      <c r="M223" s="12"/>
    </row>
    <row r="224" spans="1:13" ht="12.75" customHeight="1" x14ac:dyDescent="0.25">
      <c r="A224" s="54" t="s">
        <v>462</v>
      </c>
      <c r="B224" s="32" t="s">
        <v>391</v>
      </c>
      <c r="C224" s="33" t="s">
        <v>918</v>
      </c>
      <c r="D224" s="27" t="s">
        <v>1366</v>
      </c>
      <c r="E224" s="34" t="s">
        <v>1367</v>
      </c>
      <c r="F224" s="9" t="s">
        <v>22</v>
      </c>
      <c r="G224" s="8" t="s">
        <v>1368</v>
      </c>
      <c r="H224" s="35" t="s">
        <v>1369</v>
      </c>
      <c r="I224" s="10">
        <v>16997</v>
      </c>
      <c r="J224" s="52">
        <v>16997</v>
      </c>
      <c r="K224" s="48" t="s">
        <v>2323</v>
      </c>
      <c r="L224" s="49"/>
      <c r="M224" s="12"/>
    </row>
    <row r="225" spans="1:13" ht="12.75" customHeight="1" x14ac:dyDescent="0.25">
      <c r="A225" s="54" t="s">
        <v>1370</v>
      </c>
      <c r="B225" s="32" t="s">
        <v>391</v>
      </c>
      <c r="C225" s="33" t="s">
        <v>925</v>
      </c>
      <c r="D225" s="27" t="s">
        <v>426</v>
      </c>
      <c r="E225" s="34" t="s">
        <v>427</v>
      </c>
      <c r="F225" s="9" t="s">
        <v>22</v>
      </c>
      <c r="G225" s="8" t="s">
        <v>392</v>
      </c>
      <c r="H225" s="35" t="s">
        <v>39</v>
      </c>
      <c r="I225" s="10">
        <v>2772</v>
      </c>
      <c r="J225" s="52">
        <v>2596</v>
      </c>
      <c r="K225" s="48" t="s">
        <v>2324</v>
      </c>
      <c r="L225" s="49"/>
      <c r="M225" s="12"/>
    </row>
    <row r="226" spans="1:13" ht="12.75" customHeight="1" x14ac:dyDescent="0.25">
      <c r="A226" s="54" t="s">
        <v>1371</v>
      </c>
      <c r="B226" s="32" t="s">
        <v>1219</v>
      </c>
      <c r="C226" s="33" t="s">
        <v>1372</v>
      </c>
      <c r="D226" s="27" t="s">
        <v>354</v>
      </c>
      <c r="E226" s="34" t="s">
        <v>355</v>
      </c>
      <c r="F226" s="9" t="s">
        <v>22</v>
      </c>
      <c r="G226" s="8" t="s">
        <v>130</v>
      </c>
      <c r="H226" s="35" t="s">
        <v>1373</v>
      </c>
      <c r="I226" s="10">
        <v>7399</v>
      </c>
      <c r="J226" s="52">
        <v>7399</v>
      </c>
      <c r="K226" s="48" t="s">
        <v>2325</v>
      </c>
      <c r="L226" s="49"/>
      <c r="M226" s="12"/>
    </row>
    <row r="227" spans="1:13" ht="12.75" customHeight="1" x14ac:dyDescent="0.25">
      <c r="A227" s="54" t="s">
        <v>463</v>
      </c>
      <c r="B227" s="32" t="s">
        <v>1219</v>
      </c>
      <c r="C227" s="33" t="s">
        <v>1374</v>
      </c>
      <c r="D227" s="27" t="s">
        <v>1375</v>
      </c>
      <c r="E227" s="34" t="s">
        <v>1376</v>
      </c>
      <c r="F227" s="9" t="s">
        <v>22</v>
      </c>
      <c r="G227" s="8" t="s">
        <v>54</v>
      </c>
      <c r="H227" s="35" t="s">
        <v>1377</v>
      </c>
      <c r="I227" s="10">
        <v>10146</v>
      </c>
      <c r="J227" s="52">
        <v>9932.23</v>
      </c>
      <c r="K227" s="48" t="s">
        <v>2326</v>
      </c>
      <c r="L227" s="49"/>
      <c r="M227" s="12"/>
    </row>
    <row r="228" spans="1:13" ht="12.75" customHeight="1" x14ac:dyDescent="0.25">
      <c r="A228" s="54" t="s">
        <v>464</v>
      </c>
      <c r="B228" s="32" t="s">
        <v>1219</v>
      </c>
      <c r="C228" s="33" t="s">
        <v>1378</v>
      </c>
      <c r="D228" s="27" t="s">
        <v>1275</v>
      </c>
      <c r="E228" s="34" t="s">
        <v>125</v>
      </c>
      <c r="F228" s="9" t="s">
        <v>3</v>
      </c>
      <c r="G228" s="8" t="s">
        <v>243</v>
      </c>
      <c r="H228" s="35" t="s">
        <v>1379</v>
      </c>
      <c r="I228" s="10">
        <v>300</v>
      </c>
      <c r="J228" s="52">
        <v>300</v>
      </c>
      <c r="K228" s="48"/>
      <c r="L228" s="49" t="s">
        <v>2327</v>
      </c>
      <c r="M228" s="12"/>
    </row>
    <row r="229" spans="1:13" ht="12.75" customHeight="1" x14ac:dyDescent="0.25">
      <c r="A229" s="54" t="s">
        <v>468</v>
      </c>
      <c r="B229" s="32" t="s">
        <v>1219</v>
      </c>
      <c r="C229" s="33" t="s">
        <v>1350</v>
      </c>
      <c r="D229" s="27" t="s">
        <v>1380</v>
      </c>
      <c r="E229" s="34" t="s">
        <v>1381</v>
      </c>
      <c r="F229" s="9" t="s">
        <v>3</v>
      </c>
      <c r="G229" s="43">
        <v>55520000</v>
      </c>
      <c r="H229" s="44" t="s">
        <v>1382</v>
      </c>
      <c r="I229" s="10">
        <v>706</v>
      </c>
      <c r="J229" s="52">
        <v>706</v>
      </c>
      <c r="K229" s="48"/>
      <c r="L229" s="49" t="s">
        <v>2328</v>
      </c>
      <c r="M229" s="12"/>
    </row>
    <row r="230" spans="1:13" ht="12.75" customHeight="1" x14ac:dyDescent="0.25">
      <c r="A230" s="54" t="s">
        <v>469</v>
      </c>
      <c r="B230" s="32" t="s">
        <v>1240</v>
      </c>
      <c r="C230" s="33" t="s">
        <v>1265</v>
      </c>
      <c r="D230" s="27" t="s">
        <v>1383</v>
      </c>
      <c r="E230" s="34" t="s">
        <v>1384</v>
      </c>
      <c r="F230" s="9" t="s">
        <v>3</v>
      </c>
      <c r="G230" s="43">
        <v>55520000</v>
      </c>
      <c r="H230" s="44" t="s">
        <v>1382</v>
      </c>
      <c r="I230" s="10">
        <v>181.7</v>
      </c>
      <c r="J230" s="52">
        <v>181.7</v>
      </c>
      <c r="K230" s="48"/>
      <c r="L230" s="49" t="s">
        <v>2329</v>
      </c>
      <c r="M230" s="12"/>
    </row>
    <row r="231" spans="1:13" ht="12.75" customHeight="1" x14ac:dyDescent="0.25">
      <c r="A231" s="54" t="s">
        <v>470</v>
      </c>
      <c r="B231" s="32" t="s">
        <v>1240</v>
      </c>
      <c r="C231" s="33" t="s">
        <v>1340</v>
      </c>
      <c r="D231" s="27" t="s">
        <v>1182</v>
      </c>
      <c r="E231" s="34" t="s">
        <v>323</v>
      </c>
      <c r="F231" s="9" t="s">
        <v>3</v>
      </c>
      <c r="G231" s="8">
        <v>55300000</v>
      </c>
      <c r="H231" s="35" t="s">
        <v>1385</v>
      </c>
      <c r="I231" s="10">
        <v>809.05</v>
      </c>
      <c r="J231" s="52">
        <v>809.05</v>
      </c>
      <c r="K231" s="48"/>
      <c r="L231" s="49" t="s">
        <v>2330</v>
      </c>
      <c r="M231" s="12"/>
    </row>
    <row r="232" spans="1:13" ht="12.75" customHeight="1" x14ac:dyDescent="0.25">
      <c r="A232" s="54" t="s">
        <v>478</v>
      </c>
      <c r="B232" s="32" t="s">
        <v>1386</v>
      </c>
      <c r="C232" s="33" t="s">
        <v>1387</v>
      </c>
      <c r="D232" s="27" t="s">
        <v>1388</v>
      </c>
      <c r="E232" s="34" t="s">
        <v>1389</v>
      </c>
      <c r="F232" s="5" t="s">
        <v>2</v>
      </c>
      <c r="G232" s="4" t="s">
        <v>61</v>
      </c>
      <c r="H232" s="36" t="s">
        <v>1390</v>
      </c>
      <c r="I232" s="10">
        <v>34354.089999999997</v>
      </c>
      <c r="J232" s="52">
        <v>30967.200000000001</v>
      </c>
      <c r="K232" s="50" t="s">
        <v>2331</v>
      </c>
      <c r="L232" s="49"/>
      <c r="M232" s="12"/>
    </row>
    <row r="233" spans="1:13" ht="12.75" customHeight="1" x14ac:dyDescent="0.25">
      <c r="A233" s="54" t="s">
        <v>479</v>
      </c>
      <c r="B233" s="32" t="s">
        <v>1386</v>
      </c>
      <c r="C233" s="33" t="s">
        <v>1391</v>
      </c>
      <c r="D233" s="27" t="s">
        <v>1392</v>
      </c>
      <c r="E233" s="34" t="s">
        <v>1393</v>
      </c>
      <c r="F233" s="5" t="s">
        <v>2</v>
      </c>
      <c r="G233" s="4" t="s">
        <v>1394</v>
      </c>
      <c r="H233" s="36" t="s">
        <v>1395</v>
      </c>
      <c r="I233" s="10">
        <f>8350-8350</f>
        <v>0</v>
      </c>
      <c r="J233" s="52">
        <v>0</v>
      </c>
      <c r="K233" s="50" t="s">
        <v>2332</v>
      </c>
      <c r="L233" s="49"/>
      <c r="M233" s="12"/>
    </row>
    <row r="234" spans="1:13" ht="12.75" customHeight="1" x14ac:dyDescent="0.25">
      <c r="A234" s="54" t="s">
        <v>480</v>
      </c>
      <c r="B234" s="32" t="s">
        <v>1386</v>
      </c>
      <c r="C234" s="33" t="s">
        <v>1330</v>
      </c>
      <c r="D234" s="27" t="s">
        <v>237</v>
      </c>
      <c r="E234" s="34" t="s">
        <v>238</v>
      </c>
      <c r="F234" s="9" t="s">
        <v>3</v>
      </c>
      <c r="G234" s="8" t="s">
        <v>236</v>
      </c>
      <c r="H234" s="35" t="s">
        <v>371</v>
      </c>
      <c r="I234" s="10">
        <v>252.04</v>
      </c>
      <c r="J234" s="52">
        <v>252.04</v>
      </c>
      <c r="K234" s="48"/>
      <c r="L234" s="49" t="s">
        <v>2333</v>
      </c>
      <c r="M234" s="12"/>
    </row>
    <row r="235" spans="1:13" ht="12.75" customHeight="1" x14ac:dyDescent="0.25">
      <c r="A235" s="54" t="s">
        <v>481</v>
      </c>
      <c r="B235" s="32" t="s">
        <v>1396</v>
      </c>
      <c r="C235" s="33" t="s">
        <v>1265</v>
      </c>
      <c r="D235" s="27" t="s">
        <v>179</v>
      </c>
      <c r="E235" s="34" t="s">
        <v>180</v>
      </c>
      <c r="F235" s="9" t="s">
        <v>3</v>
      </c>
      <c r="G235" s="43">
        <v>55520000</v>
      </c>
      <c r="H235" s="44" t="s">
        <v>1382</v>
      </c>
      <c r="I235" s="10">
        <v>72.2</v>
      </c>
      <c r="J235" s="52">
        <v>72.2</v>
      </c>
      <c r="K235" s="48"/>
      <c r="L235" s="49" t="s">
        <v>2334</v>
      </c>
      <c r="M235" s="12"/>
    </row>
    <row r="236" spans="1:13" ht="12.75" customHeight="1" x14ac:dyDescent="0.25">
      <c r="A236" s="54" t="s">
        <v>482</v>
      </c>
      <c r="B236" s="32" t="s">
        <v>1396</v>
      </c>
      <c r="C236" s="33" t="s">
        <v>918</v>
      </c>
      <c r="D236" s="27" t="s">
        <v>1397</v>
      </c>
      <c r="E236" s="34" t="s">
        <v>1398</v>
      </c>
      <c r="F236" s="5" t="s">
        <v>22</v>
      </c>
      <c r="G236" s="4" t="s">
        <v>1399</v>
      </c>
      <c r="H236" s="36" t="s">
        <v>1400</v>
      </c>
      <c r="I236" s="10">
        <v>53740</v>
      </c>
      <c r="J236" s="52">
        <v>53740</v>
      </c>
      <c r="K236" s="50" t="s">
        <v>2335</v>
      </c>
      <c r="L236" s="49"/>
      <c r="M236" s="12"/>
    </row>
    <row r="237" spans="1:13" ht="12.75" customHeight="1" x14ac:dyDescent="0.25">
      <c r="A237" s="54" t="s">
        <v>483</v>
      </c>
      <c r="B237" s="32" t="s">
        <v>1396</v>
      </c>
      <c r="C237" s="33" t="s">
        <v>1401</v>
      </c>
      <c r="D237" s="27" t="s">
        <v>346</v>
      </c>
      <c r="E237" s="34" t="s">
        <v>347</v>
      </c>
      <c r="F237" s="9" t="s">
        <v>3</v>
      </c>
      <c r="G237" s="8" t="s">
        <v>472</v>
      </c>
      <c r="H237" s="35" t="s">
        <v>471</v>
      </c>
      <c r="I237" s="10">
        <v>14208</v>
      </c>
      <c r="J237" s="52">
        <v>14208</v>
      </c>
      <c r="K237" s="48"/>
      <c r="L237" s="49" t="s">
        <v>2336</v>
      </c>
      <c r="M237" s="12"/>
    </row>
    <row r="238" spans="1:13" ht="12.75" customHeight="1" x14ac:dyDescent="0.25">
      <c r="A238" s="54" t="s">
        <v>484</v>
      </c>
      <c r="B238" s="32" t="s">
        <v>1396</v>
      </c>
      <c r="C238" s="33" t="s">
        <v>1265</v>
      </c>
      <c r="D238" s="27" t="s">
        <v>1380</v>
      </c>
      <c r="E238" s="34" t="s">
        <v>1381</v>
      </c>
      <c r="F238" s="9" t="s">
        <v>3</v>
      </c>
      <c r="G238" s="8" t="s">
        <v>1325</v>
      </c>
      <c r="H238" s="35" t="s">
        <v>1310</v>
      </c>
      <c r="I238" s="10">
        <v>809</v>
      </c>
      <c r="J238" s="52">
        <v>809</v>
      </c>
      <c r="K238" s="48"/>
      <c r="L238" s="49" t="s">
        <v>2337</v>
      </c>
      <c r="M238" s="12"/>
    </row>
    <row r="239" spans="1:13" ht="12.75" customHeight="1" x14ac:dyDescent="0.25">
      <c r="A239" s="54" t="s">
        <v>1402</v>
      </c>
      <c r="B239" s="32" t="s">
        <v>1396</v>
      </c>
      <c r="C239" s="33" t="s">
        <v>1340</v>
      </c>
      <c r="D239" s="27" t="s">
        <v>1403</v>
      </c>
      <c r="E239" s="34" t="s">
        <v>1404</v>
      </c>
      <c r="F239" s="9" t="s">
        <v>3</v>
      </c>
      <c r="G239" s="8" t="s">
        <v>526</v>
      </c>
      <c r="H239" s="35" t="s">
        <v>1405</v>
      </c>
      <c r="I239" s="10">
        <v>1051.52</v>
      </c>
      <c r="J239" s="52">
        <v>1051.52</v>
      </c>
      <c r="K239" s="48"/>
      <c r="L239" s="49" t="s">
        <v>2338</v>
      </c>
      <c r="M239" s="12"/>
    </row>
    <row r="240" spans="1:13" ht="12.75" customHeight="1" x14ac:dyDescent="0.25">
      <c r="A240" s="54" t="s">
        <v>1406</v>
      </c>
      <c r="B240" s="32" t="s">
        <v>1396</v>
      </c>
      <c r="C240" s="33" t="s">
        <v>1265</v>
      </c>
      <c r="D240" s="27" t="s">
        <v>1204</v>
      </c>
      <c r="E240" s="34" t="s">
        <v>395</v>
      </c>
      <c r="F240" s="9" t="s">
        <v>3</v>
      </c>
      <c r="G240" s="8" t="s">
        <v>526</v>
      </c>
      <c r="H240" s="35" t="s">
        <v>396</v>
      </c>
      <c r="I240" s="10">
        <v>627.9</v>
      </c>
      <c r="J240" s="52">
        <v>627.9</v>
      </c>
      <c r="K240" s="48"/>
      <c r="L240" s="49" t="s">
        <v>2339</v>
      </c>
      <c r="M240" s="12"/>
    </row>
    <row r="241" spans="1:13" ht="12.75" customHeight="1" x14ac:dyDescent="0.25">
      <c r="A241" s="54" t="s">
        <v>1407</v>
      </c>
      <c r="B241" s="32" t="s">
        <v>1396</v>
      </c>
      <c r="C241" s="33" t="s">
        <v>934</v>
      </c>
      <c r="D241" s="27" t="s">
        <v>182</v>
      </c>
      <c r="E241" s="34" t="s">
        <v>183</v>
      </c>
      <c r="F241" s="9" t="s">
        <v>3</v>
      </c>
      <c r="G241" s="8" t="s">
        <v>175</v>
      </c>
      <c r="H241" s="35" t="s">
        <v>1408</v>
      </c>
      <c r="I241" s="10">
        <v>10000</v>
      </c>
      <c r="J241" s="52">
        <v>496</v>
      </c>
      <c r="K241" s="48"/>
      <c r="L241" s="49" t="s">
        <v>2340</v>
      </c>
      <c r="M241" s="12"/>
    </row>
    <row r="242" spans="1:13" ht="12.75" customHeight="1" x14ac:dyDescent="0.25">
      <c r="A242" s="54" t="s">
        <v>492</v>
      </c>
      <c r="B242" s="32" t="s">
        <v>1409</v>
      </c>
      <c r="C242" s="33" t="s">
        <v>1410</v>
      </c>
      <c r="D242" s="27" t="s">
        <v>1344</v>
      </c>
      <c r="E242" s="34" t="s">
        <v>849</v>
      </c>
      <c r="F242" s="5" t="s">
        <v>22</v>
      </c>
      <c r="G242" s="4" t="s">
        <v>201</v>
      </c>
      <c r="H242" s="36" t="s">
        <v>1411</v>
      </c>
      <c r="I242" s="10">
        <v>3380</v>
      </c>
      <c r="J242" s="52">
        <v>3380</v>
      </c>
      <c r="K242" s="50" t="s">
        <v>2341</v>
      </c>
      <c r="L242" s="49"/>
      <c r="M242" s="12"/>
    </row>
    <row r="243" spans="1:13" ht="12.75" customHeight="1" x14ac:dyDescent="0.25">
      <c r="A243" s="54" t="s">
        <v>493</v>
      </c>
      <c r="B243" s="32" t="s">
        <v>1409</v>
      </c>
      <c r="C243" s="33" t="s">
        <v>1340</v>
      </c>
      <c r="D243" s="27" t="s">
        <v>1380</v>
      </c>
      <c r="E243" s="34" t="s">
        <v>1381</v>
      </c>
      <c r="F243" s="9" t="s">
        <v>3</v>
      </c>
      <c r="G243" s="8" t="s">
        <v>1325</v>
      </c>
      <c r="H243" s="35" t="s">
        <v>1310</v>
      </c>
      <c r="I243" s="10">
        <v>849</v>
      </c>
      <c r="J243" s="52">
        <v>849</v>
      </c>
      <c r="K243" s="48"/>
      <c r="L243" s="49" t="s">
        <v>2342</v>
      </c>
      <c r="M243" s="12"/>
    </row>
    <row r="244" spans="1:13" ht="12.75" customHeight="1" x14ac:dyDescent="0.25">
      <c r="A244" s="54" t="s">
        <v>494</v>
      </c>
      <c r="B244" s="32" t="s">
        <v>1412</v>
      </c>
      <c r="C244" s="33" t="s">
        <v>1413</v>
      </c>
      <c r="D244" s="27" t="s">
        <v>485</v>
      </c>
      <c r="E244" s="34" t="s">
        <v>486</v>
      </c>
      <c r="F244" s="5" t="s">
        <v>2</v>
      </c>
      <c r="G244" s="40">
        <v>30199712</v>
      </c>
      <c r="H244" s="36" t="s">
        <v>1414</v>
      </c>
      <c r="I244" s="10">
        <v>5440</v>
      </c>
      <c r="J244" s="52">
        <v>5440</v>
      </c>
      <c r="K244" s="50" t="s">
        <v>2343</v>
      </c>
      <c r="L244" s="49"/>
      <c r="M244" s="12"/>
    </row>
    <row r="245" spans="1:13" ht="12.75" customHeight="1" x14ac:dyDescent="0.25">
      <c r="A245" s="54" t="s">
        <v>495</v>
      </c>
      <c r="B245" s="32" t="s">
        <v>1412</v>
      </c>
      <c r="C245" s="33" t="s">
        <v>1410</v>
      </c>
      <c r="D245" s="27" t="s">
        <v>1415</v>
      </c>
      <c r="E245" s="34" t="s">
        <v>1416</v>
      </c>
      <c r="F245" s="5" t="s">
        <v>22</v>
      </c>
      <c r="G245" s="4" t="s">
        <v>201</v>
      </c>
      <c r="H245" s="36" t="s">
        <v>1417</v>
      </c>
      <c r="I245" s="10">
        <v>3499</v>
      </c>
      <c r="J245" s="52">
        <v>3499</v>
      </c>
      <c r="K245" s="50" t="s">
        <v>2344</v>
      </c>
      <c r="L245" s="49"/>
      <c r="M245" s="12"/>
    </row>
    <row r="246" spans="1:13" ht="12.75" customHeight="1" x14ac:dyDescent="0.25">
      <c r="A246" s="54" t="s">
        <v>496</v>
      </c>
      <c r="B246" s="32" t="s">
        <v>1412</v>
      </c>
      <c r="C246" s="33" t="s">
        <v>1003</v>
      </c>
      <c r="D246" s="27" t="s">
        <v>277</v>
      </c>
      <c r="E246" s="34" t="s">
        <v>278</v>
      </c>
      <c r="F246" s="9" t="s">
        <v>3</v>
      </c>
      <c r="G246" s="43">
        <v>34351000</v>
      </c>
      <c r="H246" s="44" t="s">
        <v>1418</v>
      </c>
      <c r="I246" s="10">
        <v>1976</v>
      </c>
      <c r="J246" s="52">
        <v>1976</v>
      </c>
      <c r="K246" s="48"/>
      <c r="L246" s="49" t="s">
        <v>2345</v>
      </c>
      <c r="M246" s="12"/>
    </row>
    <row r="247" spans="1:13" ht="12.75" customHeight="1" x14ac:dyDescent="0.25">
      <c r="A247" s="54" t="s">
        <v>497</v>
      </c>
      <c r="B247" s="32" t="s">
        <v>1412</v>
      </c>
      <c r="C247" s="33" t="s">
        <v>1330</v>
      </c>
      <c r="D247" s="27" t="s">
        <v>237</v>
      </c>
      <c r="E247" s="34" t="s">
        <v>238</v>
      </c>
      <c r="F247" s="9" t="s">
        <v>3</v>
      </c>
      <c r="G247" s="8" t="s">
        <v>236</v>
      </c>
      <c r="H247" s="35" t="s">
        <v>371</v>
      </c>
      <c r="I247" s="10">
        <v>89.8</v>
      </c>
      <c r="J247" s="52">
        <v>89.8</v>
      </c>
      <c r="K247" s="48"/>
      <c r="L247" s="49" t="s">
        <v>2346</v>
      </c>
      <c r="M247" s="12"/>
    </row>
    <row r="248" spans="1:13" ht="12.75" customHeight="1" x14ac:dyDescent="0.25">
      <c r="A248" s="54" t="s">
        <v>1419</v>
      </c>
      <c r="B248" s="32" t="s">
        <v>1412</v>
      </c>
      <c r="C248" s="33" t="s">
        <v>1420</v>
      </c>
      <c r="D248" s="27" t="s">
        <v>283</v>
      </c>
      <c r="E248" s="34" t="s">
        <v>284</v>
      </c>
      <c r="F248" s="9" t="s">
        <v>3</v>
      </c>
      <c r="G248" s="8" t="s">
        <v>236</v>
      </c>
      <c r="H248" s="35" t="s">
        <v>371</v>
      </c>
      <c r="I248" s="10">
        <v>605</v>
      </c>
      <c r="J248" s="52">
        <v>605</v>
      </c>
      <c r="K248" s="48"/>
      <c r="L248" s="49" t="s">
        <v>2347</v>
      </c>
      <c r="M248" s="12"/>
    </row>
    <row r="249" spans="1:13" ht="12.75" customHeight="1" x14ac:dyDescent="0.25">
      <c r="A249" s="54" t="s">
        <v>1419</v>
      </c>
      <c r="B249" s="32" t="s">
        <v>1412</v>
      </c>
      <c r="C249" s="33" t="s">
        <v>1420</v>
      </c>
      <c r="D249" s="27" t="s">
        <v>283</v>
      </c>
      <c r="E249" s="34" t="s">
        <v>284</v>
      </c>
      <c r="F249" s="9" t="s">
        <v>3</v>
      </c>
      <c r="G249" s="8" t="s">
        <v>232</v>
      </c>
      <c r="H249" s="35" t="s">
        <v>1421</v>
      </c>
      <c r="I249" s="10">
        <v>107.8</v>
      </c>
      <c r="J249" s="52">
        <v>107.8</v>
      </c>
      <c r="K249" s="48"/>
      <c r="L249" s="49" t="s">
        <v>2347</v>
      </c>
      <c r="M249" s="12"/>
    </row>
    <row r="250" spans="1:13" ht="12.75" customHeight="1" x14ac:dyDescent="0.25">
      <c r="A250" s="54" t="s">
        <v>501</v>
      </c>
      <c r="B250" s="32" t="s">
        <v>1089</v>
      </c>
      <c r="C250" s="33" t="s">
        <v>1422</v>
      </c>
      <c r="D250" s="27" t="s">
        <v>1423</v>
      </c>
      <c r="E250" s="34" t="s">
        <v>1424</v>
      </c>
      <c r="F250" s="5" t="s">
        <v>2</v>
      </c>
      <c r="G250" s="41">
        <v>45342000</v>
      </c>
      <c r="H250" s="39" t="s">
        <v>1425</v>
      </c>
      <c r="I250" s="10">
        <v>13998.16</v>
      </c>
      <c r="J250" s="52">
        <v>11033.16</v>
      </c>
      <c r="K250" s="50" t="s">
        <v>2348</v>
      </c>
      <c r="L250" s="49"/>
      <c r="M250" s="12"/>
    </row>
    <row r="251" spans="1:13" ht="12.75" customHeight="1" x14ac:dyDescent="0.25">
      <c r="A251" s="54" t="s">
        <v>502</v>
      </c>
      <c r="B251" s="32" t="s">
        <v>1426</v>
      </c>
      <c r="C251" s="33" t="s">
        <v>1427</v>
      </c>
      <c r="D251" s="27" t="s">
        <v>1275</v>
      </c>
      <c r="E251" s="34" t="s">
        <v>125</v>
      </c>
      <c r="F251" s="9" t="s">
        <v>3</v>
      </c>
      <c r="G251" s="8" t="s">
        <v>243</v>
      </c>
      <c r="H251" s="35" t="s">
        <v>1428</v>
      </c>
      <c r="I251" s="10">
        <v>700</v>
      </c>
      <c r="J251" s="52">
        <v>700</v>
      </c>
      <c r="K251" s="48"/>
      <c r="L251" s="49" t="s">
        <v>2349</v>
      </c>
      <c r="M251" s="12"/>
    </row>
    <row r="252" spans="1:13" ht="12.75" customHeight="1" x14ac:dyDescent="0.25">
      <c r="A252" s="54" t="s">
        <v>503</v>
      </c>
      <c r="B252" s="32" t="s">
        <v>1426</v>
      </c>
      <c r="C252" s="33" t="s">
        <v>1427</v>
      </c>
      <c r="D252" s="27" t="s">
        <v>247</v>
      </c>
      <c r="E252" s="34" t="s">
        <v>248</v>
      </c>
      <c r="F252" s="9" t="s">
        <v>3</v>
      </c>
      <c r="G252" s="8" t="s">
        <v>243</v>
      </c>
      <c r="H252" s="35" t="s">
        <v>1429</v>
      </c>
      <c r="I252" s="10">
        <v>40</v>
      </c>
      <c r="J252" s="52">
        <v>40</v>
      </c>
      <c r="K252" s="48"/>
      <c r="L252" s="49" t="s">
        <v>2350</v>
      </c>
      <c r="M252" s="12"/>
    </row>
    <row r="253" spans="1:13" ht="12.75" customHeight="1" x14ac:dyDescent="0.25">
      <c r="A253" s="54" t="s">
        <v>507</v>
      </c>
      <c r="B253" s="32" t="s">
        <v>1426</v>
      </c>
      <c r="C253" s="33" t="s">
        <v>1340</v>
      </c>
      <c r="D253" s="27" t="s">
        <v>1430</v>
      </c>
      <c r="E253" s="34" t="s">
        <v>1431</v>
      </c>
      <c r="F253" s="9" t="s">
        <v>3</v>
      </c>
      <c r="G253" s="8">
        <v>18530000</v>
      </c>
      <c r="H253" s="35" t="s">
        <v>1432</v>
      </c>
      <c r="I253" s="10">
        <v>1600</v>
      </c>
      <c r="J253" s="52">
        <v>1600</v>
      </c>
      <c r="K253" s="48"/>
      <c r="L253" s="49" t="s">
        <v>2351</v>
      </c>
      <c r="M253" s="12"/>
    </row>
    <row r="254" spans="1:13" ht="12.75" customHeight="1" x14ac:dyDescent="0.25">
      <c r="A254" s="54" t="s">
        <v>508</v>
      </c>
      <c r="B254" s="32" t="s">
        <v>1433</v>
      </c>
      <c r="C254" s="33" t="s">
        <v>1434</v>
      </c>
      <c r="D254" s="27" t="s">
        <v>1435</v>
      </c>
      <c r="E254" s="34" t="s">
        <v>1436</v>
      </c>
      <c r="F254" s="9" t="s">
        <v>22</v>
      </c>
      <c r="G254" s="8">
        <v>50711000</v>
      </c>
      <c r="H254" s="35" t="s">
        <v>1437</v>
      </c>
      <c r="I254" s="10">
        <v>6900</v>
      </c>
      <c r="J254" s="52">
        <v>6900</v>
      </c>
      <c r="K254" s="48" t="s">
        <v>2352</v>
      </c>
      <c r="L254" s="49"/>
      <c r="M254" s="12"/>
    </row>
    <row r="255" spans="1:13" ht="12.75" customHeight="1" x14ac:dyDescent="0.25">
      <c r="A255" s="54" t="s">
        <v>509</v>
      </c>
      <c r="B255" s="32" t="s">
        <v>1433</v>
      </c>
      <c r="C255" s="33" t="s">
        <v>1438</v>
      </c>
      <c r="D255" s="27" t="s">
        <v>980</v>
      </c>
      <c r="E255" s="34" t="s">
        <v>981</v>
      </c>
      <c r="F255" s="5" t="s">
        <v>22</v>
      </c>
      <c r="G255" s="4" t="s">
        <v>982</v>
      </c>
      <c r="H255" s="36" t="s">
        <v>983</v>
      </c>
      <c r="I255" s="10">
        <v>7200</v>
      </c>
      <c r="J255" s="52">
        <v>7200</v>
      </c>
      <c r="K255" s="50" t="s">
        <v>2353</v>
      </c>
      <c r="L255" s="49"/>
      <c r="M255" s="12"/>
    </row>
    <row r="256" spans="1:13" ht="12.75" customHeight="1" x14ac:dyDescent="0.25">
      <c r="A256" s="54" t="s">
        <v>510</v>
      </c>
      <c r="B256" s="32" t="s">
        <v>1433</v>
      </c>
      <c r="C256" s="33" t="s">
        <v>1289</v>
      </c>
      <c r="D256" s="27" t="s">
        <v>1439</v>
      </c>
      <c r="E256" s="34" t="s">
        <v>1440</v>
      </c>
      <c r="F256" s="9" t="s">
        <v>22</v>
      </c>
      <c r="G256" s="8" t="s">
        <v>573</v>
      </c>
      <c r="H256" s="35" t="s">
        <v>1441</v>
      </c>
      <c r="I256" s="10">
        <v>2970</v>
      </c>
      <c r="J256" s="52">
        <v>2970</v>
      </c>
      <c r="K256" s="50" t="s">
        <v>2354</v>
      </c>
      <c r="L256" s="49"/>
      <c r="M256" s="12"/>
    </row>
    <row r="257" spans="1:13" ht="12.75" customHeight="1" x14ac:dyDescent="0.25">
      <c r="A257" s="54" t="s">
        <v>511</v>
      </c>
      <c r="B257" s="32" t="s">
        <v>1433</v>
      </c>
      <c r="C257" s="33" t="s">
        <v>1016</v>
      </c>
      <c r="D257" s="27" t="s">
        <v>1442</v>
      </c>
      <c r="E257" s="34" t="s">
        <v>1443</v>
      </c>
      <c r="F257" s="9" t="s">
        <v>2</v>
      </c>
      <c r="G257" s="8" t="s">
        <v>131</v>
      </c>
      <c r="H257" s="35" t="s">
        <v>1444</v>
      </c>
      <c r="I257" s="10">
        <v>20000</v>
      </c>
      <c r="J257" s="52">
        <v>19605</v>
      </c>
      <c r="K257" s="48" t="s">
        <v>2355</v>
      </c>
      <c r="L257" s="49"/>
      <c r="M257" s="12"/>
    </row>
    <row r="258" spans="1:13" ht="12.75" customHeight="1" x14ac:dyDescent="0.25">
      <c r="A258" s="54" t="s">
        <v>1445</v>
      </c>
      <c r="B258" s="32" t="s">
        <v>1433</v>
      </c>
      <c r="C258" s="33" t="s">
        <v>1420</v>
      </c>
      <c r="D258" s="27" t="s">
        <v>283</v>
      </c>
      <c r="E258" s="34" t="s">
        <v>284</v>
      </c>
      <c r="F258" s="9" t="s">
        <v>3</v>
      </c>
      <c r="G258" s="8" t="s">
        <v>232</v>
      </c>
      <c r="H258" s="35" t="s">
        <v>1421</v>
      </c>
      <c r="I258" s="10">
        <f>156.8</f>
        <v>156.80000000000001</v>
      </c>
      <c r="J258" s="52">
        <v>156.80000000000001</v>
      </c>
      <c r="K258" s="48"/>
      <c r="L258" s="49" t="s">
        <v>2356</v>
      </c>
      <c r="M258" s="12"/>
    </row>
    <row r="259" spans="1:13" ht="12.75" customHeight="1" x14ac:dyDescent="0.25">
      <c r="A259" s="54" t="s">
        <v>1445</v>
      </c>
      <c r="B259" s="32" t="s">
        <v>1433</v>
      </c>
      <c r="C259" s="33" t="s">
        <v>1420</v>
      </c>
      <c r="D259" s="27" t="s">
        <v>283</v>
      </c>
      <c r="E259" s="34" t="s">
        <v>284</v>
      </c>
      <c r="F259" s="9" t="s">
        <v>3</v>
      </c>
      <c r="G259" s="8" t="s">
        <v>236</v>
      </c>
      <c r="H259" s="35" t="s">
        <v>371</v>
      </c>
      <c r="I259" s="10">
        <f>794.9-156.8</f>
        <v>638.09999999999991</v>
      </c>
      <c r="J259" s="52">
        <v>638.09999999999991</v>
      </c>
      <c r="K259" s="48"/>
      <c r="L259" s="49" t="s">
        <v>2356</v>
      </c>
      <c r="M259" s="12"/>
    </row>
    <row r="260" spans="1:13" ht="11.25" customHeight="1" x14ac:dyDescent="0.25">
      <c r="A260" s="54" t="s">
        <v>512</v>
      </c>
      <c r="B260" s="32" t="s">
        <v>1303</v>
      </c>
      <c r="C260" s="33" t="s">
        <v>1446</v>
      </c>
      <c r="D260" s="27" t="s">
        <v>434</v>
      </c>
      <c r="E260" s="34" t="s">
        <v>435</v>
      </c>
      <c r="F260" s="9" t="s">
        <v>3</v>
      </c>
      <c r="G260" s="8" t="s">
        <v>232</v>
      </c>
      <c r="H260" s="35" t="s">
        <v>879</v>
      </c>
      <c r="I260" s="10">
        <v>631</v>
      </c>
      <c r="J260" s="52">
        <v>631</v>
      </c>
      <c r="K260" s="48"/>
      <c r="L260" s="49" t="s">
        <v>2357</v>
      </c>
      <c r="M260" s="12"/>
    </row>
    <row r="261" spans="1:13" ht="12.75" customHeight="1" x14ac:dyDescent="0.25">
      <c r="A261" s="54" t="s">
        <v>517</v>
      </c>
      <c r="B261" s="32" t="s">
        <v>1447</v>
      </c>
      <c r="C261" s="33" t="s">
        <v>1289</v>
      </c>
      <c r="D261" s="27" t="s">
        <v>1448</v>
      </c>
      <c r="E261" s="34" t="s">
        <v>1449</v>
      </c>
      <c r="F261" s="9" t="s">
        <v>2</v>
      </c>
      <c r="G261" s="8" t="s">
        <v>1450</v>
      </c>
      <c r="H261" s="35" t="s">
        <v>1451</v>
      </c>
      <c r="I261" s="10">
        <v>5430</v>
      </c>
      <c r="J261" s="52">
        <v>5430</v>
      </c>
      <c r="K261" s="48" t="s">
        <v>2358</v>
      </c>
      <c r="L261" s="49"/>
      <c r="M261" s="12"/>
    </row>
    <row r="262" spans="1:13" ht="12.75" customHeight="1" x14ac:dyDescent="0.25">
      <c r="A262" s="54" t="s">
        <v>1452</v>
      </c>
      <c r="B262" s="32" t="s">
        <v>1447</v>
      </c>
      <c r="C262" s="33" t="s">
        <v>85</v>
      </c>
      <c r="D262" s="27" t="s">
        <v>415</v>
      </c>
      <c r="E262" s="34" t="s">
        <v>416</v>
      </c>
      <c r="F262" s="9" t="s">
        <v>2</v>
      </c>
      <c r="G262" s="8" t="s">
        <v>321</v>
      </c>
      <c r="H262" s="35" t="s">
        <v>32</v>
      </c>
      <c r="I262" s="10">
        <v>3900</v>
      </c>
      <c r="J262" s="52">
        <v>2249</v>
      </c>
      <c r="K262" s="48" t="s">
        <v>2359</v>
      </c>
      <c r="L262" s="49"/>
      <c r="M262" s="12"/>
    </row>
    <row r="263" spans="1:13" ht="12.75" customHeight="1" x14ac:dyDescent="0.25">
      <c r="A263" s="54" t="s">
        <v>518</v>
      </c>
      <c r="B263" s="32" t="s">
        <v>1453</v>
      </c>
      <c r="C263" s="33" t="s">
        <v>1289</v>
      </c>
      <c r="D263" s="27" t="s">
        <v>1454</v>
      </c>
      <c r="E263" s="34" t="s">
        <v>1455</v>
      </c>
      <c r="F263" s="9" t="s">
        <v>3</v>
      </c>
      <c r="G263" s="8" t="s">
        <v>1325</v>
      </c>
      <c r="H263" s="35" t="s">
        <v>1310</v>
      </c>
      <c r="I263" s="10">
        <v>572</v>
      </c>
      <c r="J263" s="52">
        <v>572</v>
      </c>
      <c r="K263" s="48"/>
      <c r="L263" s="49" t="s">
        <v>2360</v>
      </c>
      <c r="M263" s="12"/>
    </row>
    <row r="264" spans="1:13" ht="12.75" customHeight="1" x14ac:dyDescent="0.25">
      <c r="A264" s="54" t="s">
        <v>519</v>
      </c>
      <c r="B264" s="32" t="s">
        <v>1453</v>
      </c>
      <c r="C264" s="33" t="s">
        <v>1422</v>
      </c>
      <c r="D264" s="27" t="s">
        <v>237</v>
      </c>
      <c r="E264" s="34" t="s">
        <v>238</v>
      </c>
      <c r="F264" s="9" t="s">
        <v>3</v>
      </c>
      <c r="G264" s="8" t="s">
        <v>236</v>
      </c>
      <c r="H264" s="35" t="s">
        <v>371</v>
      </c>
      <c r="I264" s="10">
        <v>247.06</v>
      </c>
      <c r="J264" s="52">
        <v>247.06</v>
      </c>
      <c r="K264" s="48"/>
      <c r="L264" s="49" t="s">
        <v>2361</v>
      </c>
      <c r="M264" s="12"/>
    </row>
    <row r="265" spans="1:13" ht="12.75" customHeight="1" x14ac:dyDescent="0.25">
      <c r="A265" s="54" t="s">
        <v>1456</v>
      </c>
      <c r="B265" s="32" t="s">
        <v>1278</v>
      </c>
      <c r="C265" s="33" t="s">
        <v>1289</v>
      </c>
      <c r="D265" s="27" t="s">
        <v>1457</v>
      </c>
      <c r="E265" s="34" t="s">
        <v>233</v>
      </c>
      <c r="F265" s="9" t="s">
        <v>3</v>
      </c>
      <c r="G265" s="8" t="s">
        <v>232</v>
      </c>
      <c r="H265" s="35" t="s">
        <v>879</v>
      </c>
      <c r="I265" s="10">
        <v>380</v>
      </c>
      <c r="J265" s="52">
        <v>380</v>
      </c>
      <c r="K265" s="48"/>
      <c r="L265" s="49" t="s">
        <v>2362</v>
      </c>
      <c r="M265" s="12"/>
    </row>
    <row r="266" spans="1:13" ht="12.75" customHeight="1" x14ac:dyDescent="0.25">
      <c r="A266" s="54" t="s">
        <v>520</v>
      </c>
      <c r="B266" s="32" t="s">
        <v>1285</v>
      </c>
      <c r="C266" s="33" t="s">
        <v>1458</v>
      </c>
      <c r="D266" s="27" t="s">
        <v>839</v>
      </c>
      <c r="E266" s="34" t="s">
        <v>840</v>
      </c>
      <c r="F266" s="9" t="s">
        <v>22</v>
      </c>
      <c r="G266" s="8" t="s">
        <v>1459</v>
      </c>
      <c r="H266" s="35" t="s">
        <v>1460</v>
      </c>
      <c r="I266" s="10">
        <v>2688</v>
      </c>
      <c r="J266" s="52">
        <v>2688</v>
      </c>
      <c r="K266" s="48" t="s">
        <v>2363</v>
      </c>
      <c r="L266" s="49"/>
      <c r="M266" s="12"/>
    </row>
    <row r="267" spans="1:13" ht="12.75" customHeight="1" x14ac:dyDescent="0.25">
      <c r="A267" s="54" t="s">
        <v>521</v>
      </c>
      <c r="B267" s="32" t="s">
        <v>1285</v>
      </c>
      <c r="C267" s="33" t="s">
        <v>1289</v>
      </c>
      <c r="D267" s="27" t="s">
        <v>1461</v>
      </c>
      <c r="E267" s="34" t="s">
        <v>1462</v>
      </c>
      <c r="F267" s="9" t="s">
        <v>3</v>
      </c>
      <c r="G267" s="8" t="s">
        <v>1325</v>
      </c>
      <c r="H267" s="35" t="s">
        <v>1310</v>
      </c>
      <c r="I267" s="10">
        <v>500</v>
      </c>
      <c r="J267" s="52">
        <v>500</v>
      </c>
      <c r="K267" s="48"/>
      <c r="L267" s="49" t="s">
        <v>2364</v>
      </c>
      <c r="M267" s="12"/>
    </row>
    <row r="268" spans="1:13" ht="12.75" customHeight="1" x14ac:dyDescent="0.25">
      <c r="A268" s="54" t="s">
        <v>522</v>
      </c>
      <c r="B268" s="32" t="s">
        <v>1285</v>
      </c>
      <c r="C268" s="33" t="s">
        <v>1422</v>
      </c>
      <c r="D268" s="27" t="s">
        <v>237</v>
      </c>
      <c r="E268" s="34" t="s">
        <v>238</v>
      </c>
      <c r="F268" s="9" t="s">
        <v>3</v>
      </c>
      <c r="G268" s="8" t="s">
        <v>236</v>
      </c>
      <c r="H268" s="35" t="s">
        <v>371</v>
      </c>
      <c r="I268" s="10">
        <v>61</v>
      </c>
      <c r="J268" s="52">
        <v>61</v>
      </c>
      <c r="K268" s="48"/>
      <c r="L268" s="49" t="s">
        <v>2365</v>
      </c>
      <c r="M268" s="12"/>
    </row>
    <row r="269" spans="1:13" ht="12.75" customHeight="1" x14ac:dyDescent="0.25">
      <c r="A269" s="54" t="s">
        <v>523</v>
      </c>
      <c r="B269" s="32" t="s">
        <v>1324</v>
      </c>
      <c r="C269" s="33" t="s">
        <v>1410</v>
      </c>
      <c r="D269" s="27" t="s">
        <v>1439</v>
      </c>
      <c r="E269" s="34" t="s">
        <v>1440</v>
      </c>
      <c r="F269" s="9" t="s">
        <v>22</v>
      </c>
      <c r="G269" s="8" t="s">
        <v>573</v>
      </c>
      <c r="H269" s="35" t="s">
        <v>1463</v>
      </c>
      <c r="I269" s="10">
        <v>2500</v>
      </c>
      <c r="J269" s="52">
        <v>2500</v>
      </c>
      <c r="K269" s="48" t="s">
        <v>2366</v>
      </c>
      <c r="L269" s="49"/>
      <c r="M269" s="12"/>
    </row>
    <row r="270" spans="1:13" ht="12.75" customHeight="1" x14ac:dyDescent="0.25">
      <c r="A270" s="54" t="s">
        <v>1464</v>
      </c>
      <c r="B270" s="32" t="s">
        <v>1324</v>
      </c>
      <c r="C270" s="33" t="s">
        <v>1465</v>
      </c>
      <c r="D270" s="27" t="s">
        <v>570</v>
      </c>
      <c r="E270" s="34" t="s">
        <v>571</v>
      </c>
      <c r="F270" s="9" t="s">
        <v>22</v>
      </c>
      <c r="G270" s="8" t="s">
        <v>1466</v>
      </c>
      <c r="H270" s="35" t="s">
        <v>1467</v>
      </c>
      <c r="I270" s="10">
        <v>131200</v>
      </c>
      <c r="J270" s="52">
        <v>131200</v>
      </c>
      <c r="K270" s="48" t="s">
        <v>2367</v>
      </c>
      <c r="L270" s="49"/>
      <c r="M270" s="12"/>
    </row>
    <row r="271" spans="1:13" ht="12.75" customHeight="1" x14ac:dyDescent="0.25">
      <c r="A271" s="54" t="s">
        <v>524</v>
      </c>
      <c r="B271" s="32" t="s">
        <v>1259</v>
      </c>
      <c r="C271" s="33" t="s">
        <v>1289</v>
      </c>
      <c r="D271" s="27" t="s">
        <v>169</v>
      </c>
      <c r="E271" s="34" t="s">
        <v>170</v>
      </c>
      <c r="F271" s="9" t="s">
        <v>3</v>
      </c>
      <c r="G271" s="8" t="s">
        <v>146</v>
      </c>
      <c r="H271" s="35" t="s">
        <v>228</v>
      </c>
      <c r="I271" s="10">
        <v>11229.75</v>
      </c>
      <c r="J271" s="52">
        <v>11229.75</v>
      </c>
      <c r="K271" s="48"/>
      <c r="L271" s="49" t="s">
        <v>2368</v>
      </c>
      <c r="M271" s="12"/>
    </row>
    <row r="272" spans="1:13" ht="12.75" customHeight="1" x14ac:dyDescent="0.25">
      <c r="A272" s="54" t="s">
        <v>527</v>
      </c>
      <c r="B272" s="32" t="s">
        <v>1259</v>
      </c>
      <c r="C272" s="33" t="s">
        <v>1289</v>
      </c>
      <c r="D272" s="27" t="s">
        <v>169</v>
      </c>
      <c r="E272" s="34" t="s">
        <v>170</v>
      </c>
      <c r="F272" s="9" t="s">
        <v>3</v>
      </c>
      <c r="G272" s="8" t="s">
        <v>146</v>
      </c>
      <c r="H272" s="35" t="s">
        <v>813</v>
      </c>
      <c r="I272" s="10">
        <v>11189.5</v>
      </c>
      <c r="J272" s="52">
        <v>11189.5</v>
      </c>
      <c r="K272" s="48"/>
      <c r="L272" s="49" t="s">
        <v>2369</v>
      </c>
      <c r="M272" s="12"/>
    </row>
    <row r="273" spans="1:13" ht="12.75" customHeight="1" x14ac:dyDescent="0.25">
      <c r="A273" s="54" t="s">
        <v>528</v>
      </c>
      <c r="B273" s="32" t="s">
        <v>1259</v>
      </c>
      <c r="C273" s="33" t="s">
        <v>1289</v>
      </c>
      <c r="D273" s="27" t="s">
        <v>169</v>
      </c>
      <c r="E273" s="34" t="s">
        <v>170</v>
      </c>
      <c r="F273" s="9" t="s">
        <v>3</v>
      </c>
      <c r="G273" s="8" t="s">
        <v>146</v>
      </c>
      <c r="H273" s="35" t="s">
        <v>1468</v>
      </c>
      <c r="I273" s="10">
        <v>11304.5</v>
      </c>
      <c r="J273" s="52">
        <v>11304.5</v>
      </c>
      <c r="K273" s="48"/>
      <c r="L273" s="49" t="s">
        <v>2370</v>
      </c>
      <c r="M273" s="12"/>
    </row>
    <row r="274" spans="1:13" ht="12.75" customHeight="1" x14ac:dyDescent="0.25">
      <c r="A274" s="54" t="s">
        <v>529</v>
      </c>
      <c r="B274" s="32" t="s">
        <v>1259</v>
      </c>
      <c r="C274" s="33" t="s">
        <v>1469</v>
      </c>
      <c r="D274" s="27" t="s">
        <v>1470</v>
      </c>
      <c r="E274" s="34" t="s">
        <v>1471</v>
      </c>
      <c r="F274" s="9" t="s">
        <v>3</v>
      </c>
      <c r="G274" s="8" t="s">
        <v>922</v>
      </c>
      <c r="H274" s="35" t="s">
        <v>923</v>
      </c>
      <c r="I274" s="10">
        <v>35000</v>
      </c>
      <c r="J274" s="52">
        <v>35000</v>
      </c>
      <c r="K274" s="48"/>
      <c r="L274" s="49" t="s">
        <v>2371</v>
      </c>
      <c r="M274" s="12"/>
    </row>
    <row r="275" spans="1:13" ht="12.75" customHeight="1" x14ac:dyDescent="0.25">
      <c r="A275" s="54" t="s">
        <v>1472</v>
      </c>
      <c r="B275" s="32" t="s">
        <v>1259</v>
      </c>
      <c r="C275" s="33" t="s">
        <v>1434</v>
      </c>
      <c r="D275" s="27" t="s">
        <v>1473</v>
      </c>
      <c r="E275" s="34" t="s">
        <v>1474</v>
      </c>
      <c r="F275" s="9" t="s">
        <v>3</v>
      </c>
      <c r="G275" s="8">
        <v>55300000</v>
      </c>
      <c r="H275" s="35" t="s">
        <v>1475</v>
      </c>
      <c r="I275" s="10">
        <v>120.5</v>
      </c>
      <c r="J275" s="52">
        <v>120.5</v>
      </c>
      <c r="K275" s="48"/>
      <c r="L275" s="49" t="s">
        <v>2372</v>
      </c>
      <c r="M275" s="12"/>
    </row>
    <row r="276" spans="1:13" ht="12.75" customHeight="1" x14ac:dyDescent="0.25">
      <c r="A276" s="54" t="s">
        <v>530</v>
      </c>
      <c r="B276" s="32" t="s">
        <v>1259</v>
      </c>
      <c r="C276" s="33" t="s">
        <v>1410</v>
      </c>
      <c r="D276" s="27" t="s">
        <v>244</v>
      </c>
      <c r="E276" s="34" t="s">
        <v>245</v>
      </c>
      <c r="F276" s="9" t="s">
        <v>22</v>
      </c>
      <c r="G276" s="8" t="s">
        <v>1476</v>
      </c>
      <c r="H276" s="35" t="s">
        <v>1477</v>
      </c>
      <c r="I276" s="10">
        <v>7200</v>
      </c>
      <c r="J276" s="52">
        <v>7200</v>
      </c>
      <c r="K276" s="48" t="s">
        <v>2373</v>
      </c>
      <c r="L276" s="49"/>
      <c r="M276" s="12"/>
    </row>
    <row r="277" spans="1:13" ht="12.75" customHeight="1" x14ac:dyDescent="0.25">
      <c r="A277" s="54" t="s">
        <v>531</v>
      </c>
      <c r="B277" s="32" t="s">
        <v>1259</v>
      </c>
      <c r="C277" s="33" t="s">
        <v>1289</v>
      </c>
      <c r="D277" s="27" t="s">
        <v>285</v>
      </c>
      <c r="E277" s="34" t="s">
        <v>286</v>
      </c>
      <c r="F277" s="9" t="s">
        <v>3</v>
      </c>
      <c r="G277" s="8" t="s">
        <v>1325</v>
      </c>
      <c r="H277" s="35" t="s">
        <v>1478</v>
      </c>
      <c r="I277" s="10">
        <v>1468</v>
      </c>
      <c r="J277" s="52">
        <v>1468</v>
      </c>
      <c r="K277" s="48"/>
      <c r="L277" s="49" t="s">
        <v>2374</v>
      </c>
      <c r="M277" s="12"/>
    </row>
    <row r="278" spans="1:13" ht="12.75" customHeight="1" x14ac:dyDescent="0.25">
      <c r="A278" s="54" t="s">
        <v>532</v>
      </c>
      <c r="B278" s="32" t="s">
        <v>1304</v>
      </c>
      <c r="C278" s="33" t="s">
        <v>1289</v>
      </c>
      <c r="D278" s="27" t="s">
        <v>1454</v>
      </c>
      <c r="E278" s="34" t="s">
        <v>1455</v>
      </c>
      <c r="F278" s="9" t="s">
        <v>3</v>
      </c>
      <c r="G278" s="8" t="s">
        <v>1325</v>
      </c>
      <c r="H278" s="35" t="s">
        <v>1310</v>
      </c>
      <c r="I278" s="10">
        <v>887.75</v>
      </c>
      <c r="J278" s="52">
        <v>887.75</v>
      </c>
      <c r="K278" s="48"/>
      <c r="L278" s="49" t="s">
        <v>2375</v>
      </c>
      <c r="M278" s="12"/>
    </row>
    <row r="279" spans="1:13" ht="12.75" customHeight="1" x14ac:dyDescent="0.25">
      <c r="A279" s="54" t="s">
        <v>533</v>
      </c>
      <c r="B279" s="32" t="s">
        <v>1304</v>
      </c>
      <c r="C279" s="33" t="s">
        <v>1289</v>
      </c>
      <c r="D279" s="27" t="s">
        <v>1457</v>
      </c>
      <c r="E279" s="34" t="s">
        <v>233</v>
      </c>
      <c r="F279" s="9" t="s">
        <v>3</v>
      </c>
      <c r="G279" s="8" t="s">
        <v>232</v>
      </c>
      <c r="H279" s="35" t="s">
        <v>879</v>
      </c>
      <c r="I279" s="10">
        <v>220</v>
      </c>
      <c r="J279" s="52">
        <v>220</v>
      </c>
      <c r="K279" s="48"/>
      <c r="L279" s="49" t="s">
        <v>2376</v>
      </c>
      <c r="M279" s="12"/>
    </row>
    <row r="280" spans="1:13" ht="12.75" customHeight="1" x14ac:dyDescent="0.25">
      <c r="A280" s="54" t="s">
        <v>534</v>
      </c>
      <c r="B280" s="32" t="s">
        <v>1304</v>
      </c>
      <c r="C280" s="33" t="s">
        <v>1479</v>
      </c>
      <c r="D280" s="27" t="s">
        <v>1480</v>
      </c>
      <c r="E280" s="34" t="s">
        <v>1481</v>
      </c>
      <c r="F280" s="9" t="s">
        <v>2</v>
      </c>
      <c r="G280" s="8" t="s">
        <v>1482</v>
      </c>
      <c r="H280" s="35" t="s">
        <v>1483</v>
      </c>
      <c r="I280" s="10">
        <v>29105</v>
      </c>
      <c r="J280" s="52">
        <v>25690.78</v>
      </c>
      <c r="K280" s="48" t="s">
        <v>2377</v>
      </c>
      <c r="L280" s="49"/>
      <c r="M280" s="12"/>
    </row>
    <row r="281" spans="1:13" ht="12.75" customHeight="1" x14ac:dyDescent="0.25">
      <c r="A281" s="54" t="s">
        <v>535</v>
      </c>
      <c r="B281" s="32" t="s">
        <v>1304</v>
      </c>
      <c r="C281" s="33" t="s">
        <v>1289</v>
      </c>
      <c r="D281" s="27" t="s">
        <v>544</v>
      </c>
      <c r="E281" s="34" t="s">
        <v>545</v>
      </c>
      <c r="F281" s="9" t="s">
        <v>2</v>
      </c>
      <c r="G281" s="8" t="s">
        <v>1484</v>
      </c>
      <c r="H281" s="35" t="s">
        <v>1485</v>
      </c>
      <c r="I281" s="10">
        <v>22673.8</v>
      </c>
      <c r="J281" s="52">
        <v>22673.8</v>
      </c>
      <c r="K281" s="48" t="s">
        <v>2378</v>
      </c>
      <c r="L281" s="49"/>
      <c r="M281" s="12"/>
    </row>
    <row r="282" spans="1:13" ht="12.75" customHeight="1" x14ac:dyDescent="0.25">
      <c r="A282" s="54" t="s">
        <v>536</v>
      </c>
      <c r="B282" s="32" t="s">
        <v>1304</v>
      </c>
      <c r="C282" s="33" t="s">
        <v>1289</v>
      </c>
      <c r="D282" s="27" t="s">
        <v>283</v>
      </c>
      <c r="E282" s="34" t="s">
        <v>284</v>
      </c>
      <c r="F282" s="9" t="s">
        <v>3</v>
      </c>
      <c r="G282" s="8" t="s">
        <v>232</v>
      </c>
      <c r="H282" s="35" t="s">
        <v>1486</v>
      </c>
      <c r="I282" s="10">
        <f>39.2</f>
        <v>39.200000000000003</v>
      </c>
      <c r="J282" s="52">
        <v>39.200000000000003</v>
      </c>
      <c r="K282" s="48"/>
      <c r="L282" s="49" t="s">
        <v>2379</v>
      </c>
      <c r="M282" s="12"/>
    </row>
    <row r="283" spans="1:13" ht="12.75" customHeight="1" x14ac:dyDescent="0.25">
      <c r="A283" s="54" t="s">
        <v>536</v>
      </c>
      <c r="B283" s="32" t="s">
        <v>1304</v>
      </c>
      <c r="C283" s="33" t="s">
        <v>1289</v>
      </c>
      <c r="D283" s="27" t="s">
        <v>283</v>
      </c>
      <c r="E283" s="34" t="s">
        <v>284</v>
      </c>
      <c r="F283" s="9" t="s">
        <v>3</v>
      </c>
      <c r="G283" s="8" t="s">
        <v>236</v>
      </c>
      <c r="H283" s="35" t="s">
        <v>371</v>
      </c>
      <c r="I283" s="10">
        <f>270-I282</f>
        <v>230.8</v>
      </c>
      <c r="J283" s="52">
        <v>230.8</v>
      </c>
      <c r="K283" s="48"/>
      <c r="L283" s="49" t="s">
        <v>2379</v>
      </c>
      <c r="M283" s="12"/>
    </row>
    <row r="284" spans="1:13" ht="12.75" customHeight="1" x14ac:dyDescent="0.25">
      <c r="A284" s="54" t="s">
        <v>537</v>
      </c>
      <c r="B284" s="32" t="s">
        <v>1487</v>
      </c>
      <c r="C284" s="33" t="s">
        <v>925</v>
      </c>
      <c r="D284" s="27" t="s">
        <v>72</v>
      </c>
      <c r="E284" s="34" t="s">
        <v>73</v>
      </c>
      <c r="F284" s="9" t="s">
        <v>3</v>
      </c>
      <c r="G284" s="4" t="s">
        <v>949</v>
      </c>
      <c r="H284" s="35" t="s">
        <v>950</v>
      </c>
      <c r="I284" s="10">
        <v>1890</v>
      </c>
      <c r="J284" s="52">
        <v>1523.8899999999999</v>
      </c>
      <c r="K284" s="48"/>
      <c r="L284" s="49" t="s">
        <v>2380</v>
      </c>
      <c r="M284" s="12"/>
    </row>
    <row r="285" spans="1:13" ht="12.75" customHeight="1" x14ac:dyDescent="0.25">
      <c r="A285" s="54" t="s">
        <v>538</v>
      </c>
      <c r="B285" s="32" t="s">
        <v>1487</v>
      </c>
      <c r="C285" s="33" t="s">
        <v>1488</v>
      </c>
      <c r="D285" s="27" t="s">
        <v>1489</v>
      </c>
      <c r="E285" s="34" t="s">
        <v>850</v>
      </c>
      <c r="F285" s="9" t="s">
        <v>2</v>
      </c>
      <c r="G285" s="8" t="s">
        <v>1490</v>
      </c>
      <c r="H285" s="35" t="s">
        <v>1491</v>
      </c>
      <c r="I285" s="10">
        <v>41558.65</v>
      </c>
      <c r="J285" s="52">
        <v>38937.53</v>
      </c>
      <c r="K285" s="48" t="s">
        <v>2381</v>
      </c>
      <c r="L285" s="49"/>
      <c r="M285" s="12"/>
    </row>
    <row r="286" spans="1:13" ht="12.75" customHeight="1" x14ac:dyDescent="0.25">
      <c r="A286" s="54" t="s">
        <v>539</v>
      </c>
      <c r="B286" s="32" t="s">
        <v>1487</v>
      </c>
      <c r="C286" s="33" t="s">
        <v>1492</v>
      </c>
      <c r="D286" s="27" t="s">
        <v>570</v>
      </c>
      <c r="E286" s="34" t="s">
        <v>571</v>
      </c>
      <c r="F286" s="9" t="s">
        <v>2</v>
      </c>
      <c r="G286" s="8" t="s">
        <v>1493</v>
      </c>
      <c r="H286" s="35" t="s">
        <v>1494</v>
      </c>
      <c r="I286" s="10">
        <v>64420</v>
      </c>
      <c r="J286" s="52">
        <v>64420</v>
      </c>
      <c r="K286" s="48" t="s">
        <v>2382</v>
      </c>
      <c r="L286" s="49"/>
      <c r="M286" s="12"/>
    </row>
    <row r="287" spans="1:13" ht="12.75" customHeight="1" x14ac:dyDescent="0.25">
      <c r="A287" s="54" t="s">
        <v>540</v>
      </c>
      <c r="B287" s="32" t="s">
        <v>1487</v>
      </c>
      <c r="C287" s="33" t="s">
        <v>1434</v>
      </c>
      <c r="D287" s="27" t="s">
        <v>1204</v>
      </c>
      <c r="E287" s="34" t="s">
        <v>395</v>
      </c>
      <c r="F287" s="9" t="s">
        <v>3</v>
      </c>
      <c r="G287" s="8">
        <v>55300000</v>
      </c>
      <c r="H287" s="35" t="s">
        <v>792</v>
      </c>
      <c r="I287" s="10">
        <v>261.5</v>
      </c>
      <c r="J287" s="52">
        <v>261.5</v>
      </c>
      <c r="K287" s="48"/>
      <c r="L287" s="49" t="s">
        <v>2383</v>
      </c>
      <c r="M287" s="12"/>
    </row>
    <row r="288" spans="1:13" ht="12.75" customHeight="1" x14ac:dyDescent="0.25">
      <c r="A288" s="54" t="s">
        <v>541</v>
      </c>
      <c r="B288" s="32" t="s">
        <v>1487</v>
      </c>
      <c r="C288" s="33" t="s">
        <v>925</v>
      </c>
      <c r="D288" s="27" t="s">
        <v>1124</v>
      </c>
      <c r="E288" s="34" t="s">
        <v>1125</v>
      </c>
      <c r="F288" s="9" t="s">
        <v>2</v>
      </c>
      <c r="G288" s="8" t="s">
        <v>1495</v>
      </c>
      <c r="H288" s="35" t="s">
        <v>1496</v>
      </c>
      <c r="I288" s="10">
        <v>10000</v>
      </c>
      <c r="J288" s="52">
        <v>0</v>
      </c>
      <c r="K288" s="48" t="s">
        <v>2384</v>
      </c>
      <c r="L288" s="49"/>
      <c r="M288" s="12"/>
    </row>
    <row r="289" spans="1:13" ht="12.75" customHeight="1" x14ac:dyDescent="0.25">
      <c r="A289" s="54" t="s">
        <v>542</v>
      </c>
      <c r="B289" s="32" t="s">
        <v>1360</v>
      </c>
      <c r="C289" s="33" t="s">
        <v>925</v>
      </c>
      <c r="D289" s="27" t="s">
        <v>244</v>
      </c>
      <c r="E289" s="34" t="s">
        <v>245</v>
      </c>
      <c r="F289" s="9" t="s">
        <v>22</v>
      </c>
      <c r="G289" s="8" t="s">
        <v>1497</v>
      </c>
      <c r="H289" s="35" t="s">
        <v>1498</v>
      </c>
      <c r="I289" s="10">
        <v>57990</v>
      </c>
      <c r="J289" s="52">
        <v>57944.259999999995</v>
      </c>
      <c r="K289" s="48" t="s">
        <v>2385</v>
      </c>
      <c r="L289" s="49"/>
      <c r="M289" s="12"/>
    </row>
    <row r="290" spans="1:13" ht="12.75" customHeight="1" x14ac:dyDescent="0.25">
      <c r="A290" s="54" t="s">
        <v>550</v>
      </c>
      <c r="B290" s="32" t="s">
        <v>1499</v>
      </c>
      <c r="C290" s="33" t="s">
        <v>1427</v>
      </c>
      <c r="D290" s="27" t="s">
        <v>1275</v>
      </c>
      <c r="E290" s="34" t="s">
        <v>125</v>
      </c>
      <c r="F290" s="9" t="s">
        <v>3</v>
      </c>
      <c r="G290" s="8" t="s">
        <v>243</v>
      </c>
      <c r="H290" s="35" t="s">
        <v>1500</v>
      </c>
      <c r="I290" s="10">
        <v>600</v>
      </c>
      <c r="J290" s="52">
        <v>600</v>
      </c>
      <c r="K290" s="48"/>
      <c r="L290" s="49" t="s">
        <v>2386</v>
      </c>
      <c r="M290" s="12"/>
    </row>
    <row r="291" spans="1:13" ht="12.75" customHeight="1" x14ac:dyDescent="0.25">
      <c r="A291" s="54" t="s">
        <v>551</v>
      </c>
      <c r="B291" s="32" t="s">
        <v>453</v>
      </c>
      <c r="C291" s="33" t="s">
        <v>1410</v>
      </c>
      <c r="D291" s="27" t="s">
        <v>868</v>
      </c>
      <c r="E291" s="34" t="s">
        <v>869</v>
      </c>
      <c r="F291" s="9" t="s">
        <v>3</v>
      </c>
      <c r="G291" s="8" t="s">
        <v>201</v>
      </c>
      <c r="H291" s="35" t="s">
        <v>1501</v>
      </c>
      <c r="I291" s="10">
        <v>2850</v>
      </c>
      <c r="J291" s="52">
        <v>2850</v>
      </c>
      <c r="K291" s="48"/>
      <c r="L291" s="49" t="s">
        <v>2387</v>
      </c>
      <c r="M291" s="12"/>
    </row>
    <row r="292" spans="1:13" ht="12.75" customHeight="1" x14ac:dyDescent="0.25">
      <c r="A292" s="54" t="s">
        <v>552</v>
      </c>
      <c r="B292" s="32" t="s">
        <v>453</v>
      </c>
      <c r="C292" s="33" t="s">
        <v>1016</v>
      </c>
      <c r="D292" s="27" t="s">
        <v>1502</v>
      </c>
      <c r="E292" s="34" t="s">
        <v>332</v>
      </c>
      <c r="F292" s="9" t="s">
        <v>22</v>
      </c>
      <c r="G292" s="8">
        <v>33600000</v>
      </c>
      <c r="H292" s="35" t="s">
        <v>1503</v>
      </c>
      <c r="I292" s="10">
        <v>24100</v>
      </c>
      <c r="J292" s="52">
        <v>10307.959999999999</v>
      </c>
      <c r="K292" s="48" t="s">
        <v>2388</v>
      </c>
      <c r="L292" s="49"/>
      <c r="M292" s="12"/>
    </row>
    <row r="293" spans="1:13" ht="12.75" customHeight="1" x14ac:dyDescent="0.25">
      <c r="A293" s="54" t="s">
        <v>553</v>
      </c>
      <c r="B293" s="32" t="s">
        <v>453</v>
      </c>
      <c r="C293" s="33" t="s">
        <v>1504</v>
      </c>
      <c r="D293" s="27" t="s">
        <v>881</v>
      </c>
      <c r="E293" s="34" t="s">
        <v>882</v>
      </c>
      <c r="F293" s="9" t="s">
        <v>22</v>
      </c>
      <c r="G293" s="8">
        <v>33190000</v>
      </c>
      <c r="H293" s="35" t="s">
        <v>1505</v>
      </c>
      <c r="I293" s="10">
        <v>8380</v>
      </c>
      <c r="J293" s="52">
        <v>8380</v>
      </c>
      <c r="K293" s="48" t="s">
        <v>2389</v>
      </c>
      <c r="L293" s="49"/>
      <c r="M293" s="12"/>
    </row>
    <row r="294" spans="1:13" ht="12.75" customHeight="1" x14ac:dyDescent="0.25">
      <c r="A294" s="54" t="s">
        <v>554</v>
      </c>
      <c r="B294" s="32" t="s">
        <v>1265</v>
      </c>
      <c r="C294" s="33" t="s">
        <v>1506</v>
      </c>
      <c r="D294" s="27" t="s">
        <v>1454</v>
      </c>
      <c r="E294" s="34" t="s">
        <v>1455</v>
      </c>
      <c r="F294" s="9" t="s">
        <v>3</v>
      </c>
      <c r="G294" s="8" t="s">
        <v>1325</v>
      </c>
      <c r="H294" s="35" t="s">
        <v>1310</v>
      </c>
      <c r="I294" s="10">
        <v>481.65</v>
      </c>
      <c r="J294" s="52">
        <v>481.65</v>
      </c>
      <c r="K294" s="48"/>
      <c r="L294" s="49" t="s">
        <v>2390</v>
      </c>
      <c r="M294" s="12"/>
    </row>
    <row r="295" spans="1:13" ht="12.75" customHeight="1" x14ac:dyDescent="0.25">
      <c r="A295" s="54" t="s">
        <v>555</v>
      </c>
      <c r="B295" s="32" t="s">
        <v>1265</v>
      </c>
      <c r="C295" s="33" t="s">
        <v>1458</v>
      </c>
      <c r="D295" s="27" t="s">
        <v>1507</v>
      </c>
      <c r="E295" s="34" t="s">
        <v>1508</v>
      </c>
      <c r="F295" s="9" t="s">
        <v>2</v>
      </c>
      <c r="G295" s="8" t="s">
        <v>516</v>
      </c>
      <c r="H295" s="35" t="s">
        <v>1509</v>
      </c>
      <c r="I295" s="10">
        <v>6210</v>
      </c>
      <c r="J295" s="52">
        <v>6210</v>
      </c>
      <c r="K295" s="48" t="s">
        <v>2391</v>
      </c>
      <c r="L295" s="49"/>
      <c r="M295" s="12"/>
    </row>
    <row r="296" spans="1:13" ht="12.75" customHeight="1" x14ac:dyDescent="0.25">
      <c r="A296" s="54" t="s">
        <v>556</v>
      </c>
      <c r="B296" s="32" t="s">
        <v>1343</v>
      </c>
      <c r="C296" s="33" t="s">
        <v>988</v>
      </c>
      <c r="D296" s="27" t="s">
        <v>755</v>
      </c>
      <c r="E296" s="34" t="s">
        <v>756</v>
      </c>
      <c r="F296" s="9" t="s">
        <v>2</v>
      </c>
      <c r="G296" s="8" t="s">
        <v>1510</v>
      </c>
      <c r="H296" s="35" t="s">
        <v>1511</v>
      </c>
      <c r="I296" s="10">
        <v>10525</v>
      </c>
      <c r="J296" s="52">
        <v>10525</v>
      </c>
      <c r="K296" s="48" t="s">
        <v>2392</v>
      </c>
      <c r="L296" s="49"/>
      <c r="M296" s="12"/>
    </row>
    <row r="297" spans="1:13" ht="12.75" customHeight="1" x14ac:dyDescent="0.25">
      <c r="A297" s="54" t="s">
        <v>557</v>
      </c>
      <c r="B297" s="32" t="s">
        <v>1343</v>
      </c>
      <c r="C297" s="33" t="s">
        <v>1465</v>
      </c>
      <c r="D297" s="27" t="s">
        <v>1512</v>
      </c>
      <c r="E297" s="34" t="s">
        <v>1513</v>
      </c>
      <c r="F297" s="9" t="s">
        <v>3</v>
      </c>
      <c r="G297" s="8" t="s">
        <v>1514</v>
      </c>
      <c r="H297" s="35" t="s">
        <v>1515</v>
      </c>
      <c r="I297" s="10">
        <v>1339.17</v>
      </c>
      <c r="J297" s="52">
        <v>1339.17</v>
      </c>
      <c r="K297" s="48"/>
      <c r="L297" s="49" t="s">
        <v>2393</v>
      </c>
      <c r="M297" s="12"/>
    </row>
    <row r="298" spans="1:13" ht="12.75" customHeight="1" x14ac:dyDescent="0.25">
      <c r="A298" s="54" t="s">
        <v>558</v>
      </c>
      <c r="B298" s="32" t="s">
        <v>1343</v>
      </c>
      <c r="C298" s="33" t="s">
        <v>1516</v>
      </c>
      <c r="D298" s="27" t="s">
        <v>1461</v>
      </c>
      <c r="E298" s="34" t="s">
        <v>1462</v>
      </c>
      <c r="F298" s="9" t="s">
        <v>3</v>
      </c>
      <c r="G298" s="8" t="s">
        <v>1325</v>
      </c>
      <c r="H298" s="35" t="s">
        <v>1310</v>
      </c>
      <c r="I298" s="10">
        <v>500</v>
      </c>
      <c r="J298" s="52">
        <v>500</v>
      </c>
      <c r="K298" s="48"/>
      <c r="L298" s="49" t="s">
        <v>2394</v>
      </c>
      <c r="M298" s="12"/>
    </row>
    <row r="299" spans="1:13" ht="12.75" customHeight="1" x14ac:dyDescent="0.25">
      <c r="A299" s="54" t="s">
        <v>559</v>
      </c>
      <c r="B299" s="32" t="s">
        <v>1517</v>
      </c>
      <c r="C299" s="33" t="s">
        <v>988</v>
      </c>
      <c r="D299" s="27" t="s">
        <v>169</v>
      </c>
      <c r="E299" s="34" t="s">
        <v>170</v>
      </c>
      <c r="F299" s="9" t="s">
        <v>3</v>
      </c>
      <c r="G299" s="8" t="s">
        <v>146</v>
      </c>
      <c r="H299" s="35" t="s">
        <v>1150</v>
      </c>
      <c r="I299" s="10">
        <v>5856</v>
      </c>
      <c r="J299" s="52">
        <v>5856</v>
      </c>
      <c r="K299" s="48"/>
      <c r="L299" s="49" t="s">
        <v>2395</v>
      </c>
      <c r="M299" s="12"/>
    </row>
    <row r="300" spans="1:13" ht="12.75" customHeight="1" x14ac:dyDescent="0.25">
      <c r="A300" s="54" t="s">
        <v>1518</v>
      </c>
      <c r="B300" s="32" t="s">
        <v>1103</v>
      </c>
      <c r="C300" s="33" t="s">
        <v>1519</v>
      </c>
      <c r="D300" s="27" t="s">
        <v>1520</v>
      </c>
      <c r="E300" s="34" t="s">
        <v>890</v>
      </c>
      <c r="F300" s="9" t="s">
        <v>3</v>
      </c>
      <c r="G300" s="8" t="s">
        <v>1325</v>
      </c>
      <c r="H300" s="35" t="s">
        <v>1310</v>
      </c>
      <c r="I300" s="10">
        <v>612</v>
      </c>
      <c r="J300" s="52">
        <v>612</v>
      </c>
      <c r="K300" s="48"/>
      <c r="L300" s="49" t="s">
        <v>2396</v>
      </c>
      <c r="M300" s="12"/>
    </row>
    <row r="301" spans="1:13" ht="12.75" customHeight="1" x14ac:dyDescent="0.25">
      <c r="A301" s="54" t="s">
        <v>560</v>
      </c>
      <c r="B301" s="32" t="s">
        <v>1521</v>
      </c>
      <c r="C301" s="33" t="s">
        <v>1458</v>
      </c>
      <c r="D301" s="27" t="s">
        <v>1522</v>
      </c>
      <c r="E301" s="34" t="s">
        <v>1523</v>
      </c>
      <c r="F301" s="9" t="s">
        <v>2</v>
      </c>
      <c r="G301" s="8" t="s">
        <v>1524</v>
      </c>
      <c r="H301" s="35" t="s">
        <v>1525</v>
      </c>
      <c r="I301" s="10">
        <v>33299</v>
      </c>
      <c r="J301" s="52">
        <v>33299</v>
      </c>
      <c r="K301" s="48" t="s">
        <v>2397</v>
      </c>
      <c r="L301" s="49"/>
      <c r="M301" s="12"/>
    </row>
    <row r="302" spans="1:13" ht="12.75" customHeight="1" x14ac:dyDescent="0.25">
      <c r="A302" s="54" t="s">
        <v>590</v>
      </c>
      <c r="B302" s="32" t="s">
        <v>1526</v>
      </c>
      <c r="C302" s="33" t="s">
        <v>988</v>
      </c>
      <c r="D302" s="27" t="s">
        <v>1527</v>
      </c>
      <c r="E302" s="34" t="s">
        <v>1528</v>
      </c>
      <c r="F302" s="9" t="s">
        <v>3</v>
      </c>
      <c r="G302" s="8" t="s">
        <v>289</v>
      </c>
      <c r="H302" s="35" t="s">
        <v>1529</v>
      </c>
      <c r="I302" s="10">
        <v>1777</v>
      </c>
      <c r="J302" s="52">
        <v>1777</v>
      </c>
      <c r="K302" s="48"/>
      <c r="L302" s="49" t="s">
        <v>2398</v>
      </c>
      <c r="M302" s="12"/>
    </row>
    <row r="303" spans="1:13" ht="12.75" customHeight="1" x14ac:dyDescent="0.25">
      <c r="A303" s="54" t="s">
        <v>1530</v>
      </c>
      <c r="B303" s="32" t="s">
        <v>1526</v>
      </c>
      <c r="C303" s="33" t="s">
        <v>1506</v>
      </c>
      <c r="D303" s="27" t="s">
        <v>1204</v>
      </c>
      <c r="E303" s="34" t="s">
        <v>395</v>
      </c>
      <c r="F303" s="9" t="s">
        <v>3</v>
      </c>
      <c r="G303" s="8">
        <v>55300000</v>
      </c>
      <c r="H303" s="35" t="s">
        <v>792</v>
      </c>
      <c r="I303" s="10">
        <v>448.7</v>
      </c>
      <c r="J303" s="52">
        <v>448.7</v>
      </c>
      <c r="K303" s="48"/>
      <c r="L303" s="49" t="s">
        <v>2399</v>
      </c>
      <c r="M303" s="12"/>
    </row>
    <row r="304" spans="1:13" ht="12.75" customHeight="1" x14ac:dyDescent="0.25">
      <c r="A304" s="54" t="s">
        <v>561</v>
      </c>
      <c r="B304" s="32" t="s">
        <v>1531</v>
      </c>
      <c r="C304" s="33" t="s">
        <v>918</v>
      </c>
      <c r="D304" s="27" t="s">
        <v>283</v>
      </c>
      <c r="E304" s="34" t="s">
        <v>284</v>
      </c>
      <c r="F304" s="9" t="s">
        <v>3</v>
      </c>
      <c r="G304" s="8" t="s">
        <v>232</v>
      </c>
      <c r="H304" s="35" t="s">
        <v>1486</v>
      </c>
      <c r="I304" s="10">
        <v>49</v>
      </c>
      <c r="J304" s="52">
        <v>49</v>
      </c>
      <c r="K304" s="48"/>
      <c r="L304" s="49" t="s">
        <v>2400</v>
      </c>
      <c r="M304" s="12"/>
    </row>
    <row r="305" spans="1:13" ht="12.75" customHeight="1" x14ac:dyDescent="0.25">
      <c r="A305" s="54" t="s">
        <v>561</v>
      </c>
      <c r="B305" s="32" t="s">
        <v>1531</v>
      </c>
      <c r="C305" s="33" t="s">
        <v>918</v>
      </c>
      <c r="D305" s="27" t="s">
        <v>283</v>
      </c>
      <c r="E305" s="34" t="s">
        <v>284</v>
      </c>
      <c r="F305" s="9" t="s">
        <v>3</v>
      </c>
      <c r="G305" s="8" t="s">
        <v>236</v>
      </c>
      <c r="H305" s="35" t="s">
        <v>371</v>
      </c>
      <c r="I305" s="10">
        <v>275</v>
      </c>
      <c r="J305" s="52">
        <v>275</v>
      </c>
      <c r="K305" s="48"/>
      <c r="L305" s="49" t="s">
        <v>2400</v>
      </c>
      <c r="M305" s="12"/>
    </row>
    <row r="306" spans="1:13" ht="12.75" customHeight="1" x14ac:dyDescent="0.25">
      <c r="A306" s="54" t="s">
        <v>562</v>
      </c>
      <c r="B306" s="32" t="s">
        <v>1531</v>
      </c>
      <c r="C306" s="33" t="s">
        <v>1465</v>
      </c>
      <c r="D306" s="27" t="s">
        <v>70</v>
      </c>
      <c r="E306" s="34" t="s">
        <v>71</v>
      </c>
      <c r="F306" s="9" t="s">
        <v>22</v>
      </c>
      <c r="G306" s="8" t="s">
        <v>1532</v>
      </c>
      <c r="H306" s="35" t="s">
        <v>1533</v>
      </c>
      <c r="I306" s="10">
        <v>20600</v>
      </c>
      <c r="J306" s="52">
        <v>20600</v>
      </c>
      <c r="K306" s="48" t="s">
        <v>2401</v>
      </c>
      <c r="L306" s="49"/>
      <c r="M306" s="12"/>
    </row>
    <row r="307" spans="1:13" ht="12.75" customHeight="1" x14ac:dyDescent="0.25">
      <c r="A307" s="54" t="s">
        <v>563</v>
      </c>
      <c r="B307" s="32" t="s">
        <v>1531</v>
      </c>
      <c r="C307" s="33" t="s">
        <v>918</v>
      </c>
      <c r="D307" s="27" t="s">
        <v>426</v>
      </c>
      <c r="E307" s="34" t="s">
        <v>427</v>
      </c>
      <c r="F307" s="9" t="s">
        <v>22</v>
      </c>
      <c r="G307" s="8" t="s">
        <v>1534</v>
      </c>
      <c r="H307" s="35" t="s">
        <v>1535</v>
      </c>
      <c r="I307" s="10">
        <v>15000</v>
      </c>
      <c r="J307" s="52">
        <v>15000</v>
      </c>
      <c r="K307" s="48" t="s">
        <v>2402</v>
      </c>
      <c r="L307" s="49"/>
      <c r="M307" s="12"/>
    </row>
    <row r="308" spans="1:13" ht="12.75" customHeight="1" x14ac:dyDescent="0.25">
      <c r="A308" s="54" t="s">
        <v>1536</v>
      </c>
      <c r="B308" s="32" t="s">
        <v>1531</v>
      </c>
      <c r="C308" s="33" t="s">
        <v>1537</v>
      </c>
      <c r="D308" s="27" t="s">
        <v>473</v>
      </c>
      <c r="E308" s="34" t="s">
        <v>474</v>
      </c>
      <c r="F308" s="9" t="s">
        <v>3</v>
      </c>
      <c r="G308" s="8">
        <v>55300000</v>
      </c>
      <c r="H308" s="35" t="s">
        <v>1538</v>
      </c>
      <c r="I308" s="10">
        <v>2714.91</v>
      </c>
      <c r="J308" s="52">
        <v>2714.91</v>
      </c>
      <c r="K308" s="48"/>
      <c r="L308" s="49" t="s">
        <v>2403</v>
      </c>
      <c r="M308" s="12"/>
    </row>
    <row r="309" spans="1:13" ht="12.75" customHeight="1" x14ac:dyDescent="0.25">
      <c r="A309" s="54" t="s">
        <v>564</v>
      </c>
      <c r="B309" s="32" t="s">
        <v>1539</v>
      </c>
      <c r="C309" s="33" t="s">
        <v>1504</v>
      </c>
      <c r="D309" s="27" t="s">
        <v>715</v>
      </c>
      <c r="E309" s="34" t="s">
        <v>716</v>
      </c>
      <c r="F309" s="9" t="s">
        <v>3</v>
      </c>
      <c r="G309" s="8" t="s">
        <v>232</v>
      </c>
      <c r="H309" s="35" t="s">
        <v>879</v>
      </c>
      <c r="I309" s="10">
        <v>470</v>
      </c>
      <c r="J309" s="52">
        <v>470</v>
      </c>
      <c r="K309" s="48"/>
      <c r="L309" s="49" t="s">
        <v>2404</v>
      </c>
      <c r="M309" s="12"/>
    </row>
    <row r="310" spans="1:13" ht="12.75" customHeight="1" x14ac:dyDescent="0.25">
      <c r="A310" s="54" t="s">
        <v>565</v>
      </c>
      <c r="B310" s="32" t="s">
        <v>1539</v>
      </c>
      <c r="C310" s="33" t="s">
        <v>1003</v>
      </c>
      <c r="D310" s="27" t="s">
        <v>277</v>
      </c>
      <c r="E310" s="34" t="s">
        <v>278</v>
      </c>
      <c r="F310" s="9" t="s">
        <v>3</v>
      </c>
      <c r="G310" s="8" t="s">
        <v>356</v>
      </c>
      <c r="H310" s="35" t="s">
        <v>1540</v>
      </c>
      <c r="I310" s="10">
        <v>5200</v>
      </c>
      <c r="J310" s="52">
        <v>5200</v>
      </c>
      <c r="K310" s="48"/>
      <c r="L310" s="49" t="s">
        <v>2405</v>
      </c>
      <c r="M310" s="12"/>
    </row>
    <row r="311" spans="1:13" ht="12.75" customHeight="1" x14ac:dyDescent="0.25">
      <c r="A311" s="54" t="s">
        <v>566</v>
      </c>
      <c r="B311" s="32" t="s">
        <v>1539</v>
      </c>
      <c r="C311" s="33" t="s">
        <v>1541</v>
      </c>
      <c r="D311" s="27" t="s">
        <v>1275</v>
      </c>
      <c r="E311" s="34" t="s">
        <v>125</v>
      </c>
      <c r="F311" s="9" t="s">
        <v>3</v>
      </c>
      <c r="G311" s="8" t="s">
        <v>243</v>
      </c>
      <c r="H311" s="35" t="s">
        <v>1542</v>
      </c>
      <c r="I311" s="10">
        <v>500</v>
      </c>
      <c r="J311" s="52">
        <v>500</v>
      </c>
      <c r="K311" s="48"/>
      <c r="L311" s="49" t="s">
        <v>2406</v>
      </c>
      <c r="M311" s="12"/>
    </row>
    <row r="312" spans="1:13" ht="12.75" customHeight="1" x14ac:dyDescent="0.25">
      <c r="A312" s="54" t="s">
        <v>574</v>
      </c>
      <c r="B312" s="32" t="s">
        <v>1374</v>
      </c>
      <c r="C312" s="33" t="s">
        <v>1537</v>
      </c>
      <c r="D312" s="27" t="s">
        <v>723</v>
      </c>
      <c r="E312" s="34" t="s">
        <v>726</v>
      </c>
      <c r="F312" s="9" t="s">
        <v>3</v>
      </c>
      <c r="G312" s="8" t="s">
        <v>526</v>
      </c>
      <c r="H312" s="35" t="s">
        <v>1543</v>
      </c>
      <c r="I312" s="10">
        <v>1012.44</v>
      </c>
      <c r="J312" s="52">
        <v>1012.44</v>
      </c>
      <c r="K312" s="48"/>
      <c r="L312" s="49" t="s">
        <v>2407</v>
      </c>
      <c r="M312" s="12"/>
    </row>
    <row r="313" spans="1:13" ht="12.75" customHeight="1" x14ac:dyDescent="0.25">
      <c r="A313" s="54" t="s">
        <v>575</v>
      </c>
      <c r="B313" s="32" t="s">
        <v>1374</v>
      </c>
      <c r="C313" s="33" t="s">
        <v>918</v>
      </c>
      <c r="D313" s="27" t="s">
        <v>283</v>
      </c>
      <c r="E313" s="34" t="s">
        <v>284</v>
      </c>
      <c r="F313" s="9" t="s">
        <v>3</v>
      </c>
      <c r="G313" s="8" t="s">
        <v>232</v>
      </c>
      <c r="H313" s="35" t="s">
        <v>1486</v>
      </c>
      <c r="I313" s="10">
        <v>39.200000000000003</v>
      </c>
      <c r="J313" s="52">
        <v>39.200000000000003</v>
      </c>
      <c r="K313" s="48"/>
      <c r="L313" s="49" t="s">
        <v>2408</v>
      </c>
      <c r="M313" s="12"/>
    </row>
    <row r="314" spans="1:13" ht="12.75" customHeight="1" x14ac:dyDescent="0.25">
      <c r="A314" s="54" t="s">
        <v>575</v>
      </c>
      <c r="B314" s="32" t="s">
        <v>1374</v>
      </c>
      <c r="C314" s="33" t="s">
        <v>918</v>
      </c>
      <c r="D314" s="27" t="s">
        <v>283</v>
      </c>
      <c r="E314" s="34" t="s">
        <v>284</v>
      </c>
      <c r="F314" s="9" t="s">
        <v>3</v>
      </c>
      <c r="G314" s="8" t="s">
        <v>236</v>
      </c>
      <c r="H314" s="35" t="s">
        <v>371</v>
      </c>
      <c r="I314" s="10">
        <v>199.1</v>
      </c>
      <c r="J314" s="52">
        <v>199.1</v>
      </c>
      <c r="K314" s="48"/>
      <c r="L314" s="49" t="s">
        <v>2408</v>
      </c>
      <c r="M314" s="12"/>
    </row>
    <row r="315" spans="1:13" ht="12.75" customHeight="1" x14ac:dyDescent="0.25">
      <c r="A315" s="54" t="s">
        <v>576</v>
      </c>
      <c r="B315" s="32" t="s">
        <v>1374</v>
      </c>
      <c r="C315" s="33" t="s">
        <v>918</v>
      </c>
      <c r="D315" s="27" t="s">
        <v>283</v>
      </c>
      <c r="E315" s="34" t="s">
        <v>284</v>
      </c>
      <c r="F315" s="9" t="s">
        <v>3</v>
      </c>
      <c r="G315" s="8" t="s">
        <v>232</v>
      </c>
      <c r="H315" s="35" t="s">
        <v>1486</v>
      </c>
      <c r="I315" s="10">
        <v>117.6</v>
      </c>
      <c r="J315" s="52">
        <v>117.6</v>
      </c>
      <c r="K315" s="48"/>
      <c r="L315" s="49" t="s">
        <v>2409</v>
      </c>
      <c r="M315" s="12"/>
    </row>
    <row r="316" spans="1:13" ht="12.75" customHeight="1" x14ac:dyDescent="0.25">
      <c r="A316" s="54" t="s">
        <v>576</v>
      </c>
      <c r="B316" s="32" t="s">
        <v>1374</v>
      </c>
      <c r="C316" s="33" t="s">
        <v>918</v>
      </c>
      <c r="D316" s="27" t="s">
        <v>283</v>
      </c>
      <c r="E316" s="34" t="s">
        <v>284</v>
      </c>
      <c r="F316" s="9" t="s">
        <v>3</v>
      </c>
      <c r="G316" s="8" t="s">
        <v>236</v>
      </c>
      <c r="H316" s="35" t="s">
        <v>371</v>
      </c>
      <c r="I316" s="10">
        <v>385.36</v>
      </c>
      <c r="J316" s="52">
        <v>385.36</v>
      </c>
      <c r="K316" s="48"/>
      <c r="L316" s="49" t="s">
        <v>2409</v>
      </c>
      <c r="M316" s="12"/>
    </row>
    <row r="317" spans="1:13" ht="12.75" customHeight="1" x14ac:dyDescent="0.25">
      <c r="A317" s="54" t="s">
        <v>577</v>
      </c>
      <c r="B317" s="32" t="s">
        <v>1335</v>
      </c>
      <c r="C317" s="33" t="s">
        <v>1544</v>
      </c>
      <c r="D317" s="27" t="s">
        <v>1545</v>
      </c>
      <c r="E317" s="34" t="s">
        <v>1546</v>
      </c>
      <c r="F317" s="9" t="s">
        <v>2</v>
      </c>
      <c r="G317" s="8" t="s">
        <v>372</v>
      </c>
      <c r="H317" s="35" t="s">
        <v>33</v>
      </c>
      <c r="I317" s="10">
        <v>13000</v>
      </c>
      <c r="J317" s="52">
        <v>13000</v>
      </c>
      <c r="K317" s="48" t="s">
        <v>2410</v>
      </c>
      <c r="L317" s="49"/>
      <c r="M317" s="12"/>
    </row>
    <row r="318" spans="1:13" ht="12.75" customHeight="1" x14ac:dyDescent="0.25">
      <c r="A318" s="54" t="s">
        <v>578</v>
      </c>
      <c r="B318" s="32" t="s">
        <v>1547</v>
      </c>
      <c r="C318" s="33" t="s">
        <v>842</v>
      </c>
      <c r="D318" s="27" t="s">
        <v>1548</v>
      </c>
      <c r="E318" s="34" t="s">
        <v>1549</v>
      </c>
      <c r="F318" s="5" t="s">
        <v>22</v>
      </c>
      <c r="G318" s="4" t="s">
        <v>1550</v>
      </c>
      <c r="H318" s="36" t="s">
        <v>1551</v>
      </c>
      <c r="I318" s="10">
        <v>22210.73</v>
      </c>
      <c r="J318" s="52">
        <v>19766.97</v>
      </c>
      <c r="K318" s="50" t="s">
        <v>2411</v>
      </c>
      <c r="L318" s="49"/>
      <c r="M318" s="12"/>
    </row>
    <row r="319" spans="1:13" ht="12.75" customHeight="1" x14ac:dyDescent="0.25">
      <c r="A319" s="54" t="s">
        <v>579</v>
      </c>
      <c r="B319" s="32" t="s">
        <v>1547</v>
      </c>
      <c r="C319" s="33" t="s">
        <v>1552</v>
      </c>
      <c r="D319" s="27" t="s">
        <v>1553</v>
      </c>
      <c r="E319" s="34" t="s">
        <v>815</v>
      </c>
      <c r="F319" s="9" t="s">
        <v>2</v>
      </c>
      <c r="G319" s="8" t="s">
        <v>1554</v>
      </c>
      <c r="H319" s="35" t="s">
        <v>1555</v>
      </c>
      <c r="I319" s="10">
        <v>84800</v>
      </c>
      <c r="J319" s="52">
        <v>80250.59</v>
      </c>
      <c r="K319" s="48" t="s">
        <v>2412</v>
      </c>
      <c r="L319" s="49"/>
      <c r="M319" s="12"/>
    </row>
    <row r="320" spans="1:13" ht="12.75" customHeight="1" x14ac:dyDescent="0.25">
      <c r="A320" s="54" t="s">
        <v>580</v>
      </c>
      <c r="B320" s="32" t="s">
        <v>1547</v>
      </c>
      <c r="C320" s="33" t="s">
        <v>1556</v>
      </c>
      <c r="D320" s="27" t="s">
        <v>1557</v>
      </c>
      <c r="E320" s="34" t="s">
        <v>1558</v>
      </c>
      <c r="F320" s="9" t="s">
        <v>3</v>
      </c>
      <c r="G320" s="4">
        <v>73200000</v>
      </c>
      <c r="H320" s="35" t="s">
        <v>1559</v>
      </c>
      <c r="I320" s="10">
        <v>166047.24</v>
      </c>
      <c r="J320" s="52">
        <v>166047.24</v>
      </c>
      <c r="K320" s="48"/>
      <c r="L320" s="49" t="s">
        <v>2413</v>
      </c>
      <c r="M320" s="12"/>
    </row>
    <row r="321" spans="1:13" ht="12.75" customHeight="1" x14ac:dyDescent="0.25">
      <c r="A321" s="54" t="s">
        <v>1560</v>
      </c>
      <c r="B321" s="32" t="s">
        <v>1561</v>
      </c>
      <c r="C321" s="33" t="s">
        <v>988</v>
      </c>
      <c r="D321" s="27" t="s">
        <v>1457</v>
      </c>
      <c r="E321" s="34" t="s">
        <v>233</v>
      </c>
      <c r="F321" s="9" t="s">
        <v>3</v>
      </c>
      <c r="G321" s="4" t="s">
        <v>232</v>
      </c>
      <c r="H321" s="35" t="s">
        <v>1562</v>
      </c>
      <c r="I321" s="10">
        <v>87</v>
      </c>
      <c r="J321" s="52">
        <v>87</v>
      </c>
      <c r="K321" s="48"/>
      <c r="L321" s="49" t="s">
        <v>2414</v>
      </c>
      <c r="M321" s="12"/>
    </row>
    <row r="322" spans="1:13" ht="12.75" customHeight="1" x14ac:dyDescent="0.25">
      <c r="A322" s="54" t="s">
        <v>1563</v>
      </c>
      <c r="B322" s="32" t="s">
        <v>1561</v>
      </c>
      <c r="C322" s="33" t="s">
        <v>988</v>
      </c>
      <c r="D322" s="27" t="s">
        <v>723</v>
      </c>
      <c r="E322" s="34" t="s">
        <v>726</v>
      </c>
      <c r="F322" s="9" t="s">
        <v>3</v>
      </c>
      <c r="G322" s="8" t="s">
        <v>526</v>
      </c>
      <c r="H322" s="35" t="s">
        <v>1543</v>
      </c>
      <c r="I322" s="10">
        <v>1365.26</v>
      </c>
      <c r="J322" s="52">
        <v>1365.26</v>
      </c>
      <c r="K322" s="48"/>
      <c r="L322" s="49" t="s">
        <v>2415</v>
      </c>
      <c r="M322" s="12"/>
    </row>
    <row r="323" spans="1:13" ht="12.75" customHeight="1" x14ac:dyDescent="0.25">
      <c r="A323" s="54" t="s">
        <v>581</v>
      </c>
      <c r="B323" s="32" t="s">
        <v>1564</v>
      </c>
      <c r="C323" s="33" t="s">
        <v>988</v>
      </c>
      <c r="D323" s="27" t="s">
        <v>875</v>
      </c>
      <c r="E323" s="34" t="s">
        <v>603</v>
      </c>
      <c r="F323" s="9" t="s">
        <v>3</v>
      </c>
      <c r="G323" s="8" t="s">
        <v>516</v>
      </c>
      <c r="H323" s="35" t="s">
        <v>1565</v>
      </c>
      <c r="I323" s="10">
        <v>1425</v>
      </c>
      <c r="J323" s="52">
        <v>1425</v>
      </c>
      <c r="K323" s="48"/>
      <c r="L323" s="49" t="s">
        <v>2416</v>
      </c>
      <c r="M323" s="12"/>
    </row>
    <row r="324" spans="1:13" ht="12.75" customHeight="1" x14ac:dyDescent="0.25">
      <c r="A324" s="54" t="s">
        <v>1566</v>
      </c>
      <c r="B324" s="32" t="s">
        <v>1564</v>
      </c>
      <c r="C324" s="33" t="s">
        <v>988</v>
      </c>
      <c r="D324" s="27" t="s">
        <v>237</v>
      </c>
      <c r="E324" s="34" t="s">
        <v>238</v>
      </c>
      <c r="F324" s="9" t="s">
        <v>3</v>
      </c>
      <c r="G324" s="8" t="s">
        <v>236</v>
      </c>
      <c r="H324" s="35" t="s">
        <v>371</v>
      </c>
      <c r="I324" s="10">
        <v>99</v>
      </c>
      <c r="J324" s="52">
        <v>99</v>
      </c>
      <c r="K324" s="48"/>
      <c r="L324" s="49" t="s">
        <v>2417</v>
      </c>
      <c r="M324" s="12"/>
    </row>
    <row r="325" spans="1:13" ht="12.75" customHeight="1" x14ac:dyDescent="0.25">
      <c r="A325" s="54" t="s">
        <v>1567</v>
      </c>
      <c r="B325" s="32" t="s">
        <v>1564</v>
      </c>
      <c r="C325" s="33" t="s">
        <v>988</v>
      </c>
      <c r="D325" s="27" t="s">
        <v>715</v>
      </c>
      <c r="E325" s="34" t="s">
        <v>716</v>
      </c>
      <c r="F325" s="9" t="s">
        <v>3</v>
      </c>
      <c r="G325" s="8" t="s">
        <v>232</v>
      </c>
      <c r="H325" s="35" t="s">
        <v>1568</v>
      </c>
      <c r="I325" s="10">
        <v>120</v>
      </c>
      <c r="J325" s="52">
        <v>120</v>
      </c>
      <c r="K325" s="48"/>
      <c r="L325" s="49" t="s">
        <v>2418</v>
      </c>
      <c r="M325" s="12"/>
    </row>
    <row r="326" spans="1:13" ht="13.5" customHeight="1" x14ac:dyDescent="0.25">
      <c r="A326" s="54" t="s">
        <v>1569</v>
      </c>
      <c r="B326" s="32" t="s">
        <v>1564</v>
      </c>
      <c r="C326" s="33" t="s">
        <v>1506</v>
      </c>
      <c r="D326" s="27" t="s">
        <v>1204</v>
      </c>
      <c r="E326" s="34" t="s">
        <v>395</v>
      </c>
      <c r="F326" s="9" t="s">
        <v>3</v>
      </c>
      <c r="G326" s="8" t="s">
        <v>526</v>
      </c>
      <c r="H326" s="35" t="s">
        <v>1570</v>
      </c>
      <c r="I326" s="10">
        <v>618.54999999999995</v>
      </c>
      <c r="J326" s="52">
        <v>618.54999999999995</v>
      </c>
      <c r="K326" s="48"/>
      <c r="L326" s="49" t="s">
        <v>2419</v>
      </c>
      <c r="M326" s="12"/>
    </row>
    <row r="327" spans="1:13" ht="12.75" customHeight="1" x14ac:dyDescent="0.25">
      <c r="A327" s="54" t="s">
        <v>1571</v>
      </c>
      <c r="B327" s="32" t="s">
        <v>1446</v>
      </c>
      <c r="C327" s="33" t="s">
        <v>1516</v>
      </c>
      <c r="D327" s="27" t="s">
        <v>1110</v>
      </c>
      <c r="E327" s="34" t="s">
        <v>223</v>
      </c>
      <c r="F327" s="9" t="s">
        <v>22</v>
      </c>
      <c r="G327" s="8" t="s">
        <v>58</v>
      </c>
      <c r="H327" s="35" t="s">
        <v>546</v>
      </c>
      <c r="I327" s="10">
        <v>25998</v>
      </c>
      <c r="J327" s="52">
        <v>25998.000000000004</v>
      </c>
      <c r="K327" s="48" t="s">
        <v>2420</v>
      </c>
      <c r="L327" s="49"/>
      <c r="M327" s="12"/>
    </row>
    <row r="328" spans="1:13" ht="12.75" customHeight="1" x14ac:dyDescent="0.25">
      <c r="A328" s="54" t="s">
        <v>582</v>
      </c>
      <c r="B328" s="32" t="s">
        <v>1446</v>
      </c>
      <c r="C328" s="33" t="s">
        <v>988</v>
      </c>
      <c r="D328" s="27" t="s">
        <v>1470</v>
      </c>
      <c r="E328" s="34" t="s">
        <v>1471</v>
      </c>
      <c r="F328" s="9" t="s">
        <v>3</v>
      </c>
      <c r="G328" s="8" t="s">
        <v>922</v>
      </c>
      <c r="H328" s="35" t="s">
        <v>923</v>
      </c>
      <c r="I328" s="10">
        <v>10500</v>
      </c>
      <c r="J328" s="52">
        <v>10500</v>
      </c>
      <c r="K328" s="48"/>
      <c r="L328" s="49" t="s">
        <v>2421</v>
      </c>
      <c r="M328" s="12"/>
    </row>
    <row r="329" spans="1:13" ht="12.75" customHeight="1" x14ac:dyDescent="0.25">
      <c r="A329" s="54" t="s">
        <v>583</v>
      </c>
      <c r="B329" s="32" t="s">
        <v>1446</v>
      </c>
      <c r="C329" s="33" t="s">
        <v>988</v>
      </c>
      <c r="D329" s="27" t="s">
        <v>283</v>
      </c>
      <c r="E329" s="34" t="s">
        <v>284</v>
      </c>
      <c r="F329" s="9" t="s">
        <v>3</v>
      </c>
      <c r="G329" s="8" t="s">
        <v>236</v>
      </c>
      <c r="H329" s="35" t="s">
        <v>371</v>
      </c>
      <c r="I329" s="10">
        <v>148</v>
      </c>
      <c r="J329" s="52">
        <v>148</v>
      </c>
      <c r="K329" s="48"/>
      <c r="L329" s="49" t="s">
        <v>2422</v>
      </c>
      <c r="M329" s="12"/>
    </row>
    <row r="330" spans="1:13" ht="12.75" customHeight="1" x14ac:dyDescent="0.25">
      <c r="A330" s="54" t="s">
        <v>583</v>
      </c>
      <c r="B330" s="32" t="s">
        <v>1446</v>
      </c>
      <c r="C330" s="33" t="s">
        <v>988</v>
      </c>
      <c r="D330" s="27" t="s">
        <v>283</v>
      </c>
      <c r="E330" s="34" t="s">
        <v>284</v>
      </c>
      <c r="F330" s="9" t="s">
        <v>3</v>
      </c>
      <c r="G330" s="8" t="s">
        <v>232</v>
      </c>
      <c r="H330" s="35" t="s">
        <v>1572</v>
      </c>
      <c r="I330" s="10">
        <v>49</v>
      </c>
      <c r="J330" s="52">
        <v>49</v>
      </c>
      <c r="K330" s="48"/>
      <c r="L330" s="49" t="s">
        <v>2422</v>
      </c>
      <c r="M330" s="12"/>
    </row>
    <row r="331" spans="1:13" ht="12.75" customHeight="1" x14ac:dyDescent="0.25">
      <c r="A331" s="54" t="s">
        <v>584</v>
      </c>
      <c r="B331" s="32" t="s">
        <v>246</v>
      </c>
      <c r="C331" s="33" t="s">
        <v>988</v>
      </c>
      <c r="D331" s="27" t="s">
        <v>1039</v>
      </c>
      <c r="E331" s="34" t="s">
        <v>1040</v>
      </c>
      <c r="F331" s="9" t="s">
        <v>3</v>
      </c>
      <c r="G331" s="8" t="s">
        <v>526</v>
      </c>
      <c r="H331" s="35" t="s">
        <v>1573</v>
      </c>
      <c r="I331" s="10">
        <v>6381.98</v>
      </c>
      <c r="J331" s="52">
        <v>6381.98</v>
      </c>
      <c r="K331" s="48"/>
      <c r="L331" s="49" t="s">
        <v>2423</v>
      </c>
      <c r="M331" s="12"/>
    </row>
    <row r="332" spans="1:13" ht="12.75" customHeight="1" x14ac:dyDescent="0.25">
      <c r="A332" s="54" t="s">
        <v>585</v>
      </c>
      <c r="B332" s="32" t="s">
        <v>1446</v>
      </c>
      <c r="C332" s="33" t="s">
        <v>988</v>
      </c>
      <c r="D332" s="27" t="s">
        <v>1182</v>
      </c>
      <c r="E332" s="34" t="s">
        <v>323</v>
      </c>
      <c r="F332" s="9" t="s">
        <v>3</v>
      </c>
      <c r="G332" s="8" t="s">
        <v>526</v>
      </c>
      <c r="H332" s="35" t="s">
        <v>1574</v>
      </c>
      <c r="I332" s="10">
        <v>543.17999999999995</v>
      </c>
      <c r="J332" s="52">
        <v>543.17999999999995</v>
      </c>
      <c r="K332" s="48"/>
      <c r="L332" s="49" t="s">
        <v>2424</v>
      </c>
      <c r="M332" s="12"/>
    </row>
    <row r="333" spans="1:13" ht="12.75" customHeight="1" x14ac:dyDescent="0.25">
      <c r="A333" s="54" t="s">
        <v>586</v>
      </c>
      <c r="B333" s="32" t="s">
        <v>1446</v>
      </c>
      <c r="C333" s="33" t="s">
        <v>988</v>
      </c>
      <c r="D333" s="27" t="s">
        <v>757</v>
      </c>
      <c r="E333" s="34" t="s">
        <v>774</v>
      </c>
      <c r="F333" s="9" t="s">
        <v>3</v>
      </c>
      <c r="G333" s="8" t="s">
        <v>775</v>
      </c>
      <c r="H333" s="35" t="s">
        <v>1575</v>
      </c>
      <c r="I333" s="10">
        <v>44.48</v>
      </c>
      <c r="J333" s="52">
        <v>44.48</v>
      </c>
      <c r="K333" s="48"/>
      <c r="L333" s="49" t="s">
        <v>2425</v>
      </c>
      <c r="M333" s="12"/>
    </row>
    <row r="334" spans="1:13" ht="12.75" customHeight="1" x14ac:dyDescent="0.25">
      <c r="A334" s="54" t="s">
        <v>1576</v>
      </c>
      <c r="B334" s="32" t="s">
        <v>1577</v>
      </c>
      <c r="C334" s="33" t="s">
        <v>918</v>
      </c>
      <c r="D334" s="27" t="s">
        <v>1578</v>
      </c>
      <c r="E334" s="34" t="s">
        <v>1579</v>
      </c>
      <c r="F334" s="9" t="s">
        <v>2</v>
      </c>
      <c r="G334" s="8" t="s">
        <v>812</v>
      </c>
      <c r="H334" s="35" t="s">
        <v>1580</v>
      </c>
      <c r="I334" s="10">
        <v>4690</v>
      </c>
      <c r="J334" s="52">
        <v>4492.49</v>
      </c>
      <c r="K334" s="48" t="s">
        <v>2426</v>
      </c>
      <c r="L334" s="49"/>
      <c r="M334" s="12"/>
    </row>
    <row r="335" spans="1:13" ht="12.75" customHeight="1" x14ac:dyDescent="0.25">
      <c r="A335" s="54" t="s">
        <v>587</v>
      </c>
      <c r="B335" s="32" t="s">
        <v>1577</v>
      </c>
      <c r="C335" s="33" t="s">
        <v>1581</v>
      </c>
      <c r="D335" s="27" t="s">
        <v>426</v>
      </c>
      <c r="E335" s="34" t="s">
        <v>427</v>
      </c>
      <c r="F335" s="9" t="s">
        <v>2</v>
      </c>
      <c r="G335" s="8" t="s">
        <v>1582</v>
      </c>
      <c r="H335" s="35" t="s">
        <v>1583</v>
      </c>
      <c r="I335" s="10">
        <v>4300</v>
      </c>
      <c r="J335" s="52">
        <v>4300</v>
      </c>
      <c r="K335" s="48" t="s">
        <v>2427</v>
      </c>
      <c r="L335" s="49"/>
      <c r="M335" s="12"/>
    </row>
    <row r="336" spans="1:13" ht="12.75" customHeight="1" x14ac:dyDescent="0.25">
      <c r="A336" s="54" t="s">
        <v>588</v>
      </c>
      <c r="B336" s="32" t="s">
        <v>1577</v>
      </c>
      <c r="C336" s="33" t="s">
        <v>1516</v>
      </c>
      <c r="D336" s="27" t="s">
        <v>755</v>
      </c>
      <c r="E336" s="34" t="s">
        <v>756</v>
      </c>
      <c r="F336" s="9" t="s">
        <v>22</v>
      </c>
      <c r="G336" s="8" t="s">
        <v>1584</v>
      </c>
      <c r="H336" s="35" t="s">
        <v>1585</v>
      </c>
      <c r="I336" s="10">
        <v>14640</v>
      </c>
      <c r="J336" s="52">
        <v>14640</v>
      </c>
      <c r="K336" s="48" t="s">
        <v>2428</v>
      </c>
      <c r="L336" s="49"/>
      <c r="M336" s="12"/>
    </row>
    <row r="337" spans="1:13" ht="12.75" customHeight="1" x14ac:dyDescent="0.25">
      <c r="A337" s="54" t="s">
        <v>598</v>
      </c>
      <c r="B337" s="32" t="s">
        <v>1577</v>
      </c>
      <c r="C337" s="33" t="s">
        <v>925</v>
      </c>
      <c r="D337" s="27" t="s">
        <v>1586</v>
      </c>
      <c r="E337" s="34" t="s">
        <v>1587</v>
      </c>
      <c r="F337" s="9" t="s">
        <v>2</v>
      </c>
      <c r="G337" s="8">
        <v>90920000</v>
      </c>
      <c r="H337" s="35" t="s">
        <v>1588</v>
      </c>
      <c r="I337" s="10">
        <v>9400</v>
      </c>
      <c r="J337" s="52">
        <v>9400</v>
      </c>
      <c r="K337" s="48" t="s">
        <v>2429</v>
      </c>
      <c r="L337" s="49"/>
      <c r="M337" s="12"/>
    </row>
    <row r="338" spans="1:13" ht="12.75" customHeight="1" x14ac:dyDescent="0.25">
      <c r="A338" s="54" t="s">
        <v>599</v>
      </c>
      <c r="B338" s="32" t="s">
        <v>1391</v>
      </c>
      <c r="C338" s="33" t="s">
        <v>1589</v>
      </c>
      <c r="D338" s="27" t="s">
        <v>425</v>
      </c>
      <c r="E338" s="34" t="s">
        <v>267</v>
      </c>
      <c r="F338" s="9" t="s">
        <v>3</v>
      </c>
      <c r="G338" s="8" t="s">
        <v>393</v>
      </c>
      <c r="H338" s="35" t="s">
        <v>1590</v>
      </c>
      <c r="I338" s="10">
        <v>4175</v>
      </c>
      <c r="J338" s="52">
        <v>4175</v>
      </c>
      <c r="K338" s="48"/>
      <c r="L338" s="49" t="s">
        <v>2430</v>
      </c>
      <c r="M338" s="12"/>
    </row>
    <row r="339" spans="1:13" ht="12.75" customHeight="1" x14ac:dyDescent="0.25">
      <c r="A339" s="54" t="s">
        <v>600</v>
      </c>
      <c r="B339" s="32" t="s">
        <v>1591</v>
      </c>
      <c r="C339" s="33" t="s">
        <v>1592</v>
      </c>
      <c r="D339" s="27" t="s">
        <v>247</v>
      </c>
      <c r="E339" s="34" t="s">
        <v>248</v>
      </c>
      <c r="F339" s="9" t="s">
        <v>3</v>
      </c>
      <c r="G339" s="8" t="s">
        <v>243</v>
      </c>
      <c r="H339" s="35" t="s">
        <v>1593</v>
      </c>
      <c r="I339" s="10">
        <v>800</v>
      </c>
      <c r="J339" s="52">
        <v>800</v>
      </c>
      <c r="K339" s="48"/>
      <c r="L339" s="49" t="s">
        <v>2431</v>
      </c>
      <c r="M339" s="12"/>
    </row>
    <row r="340" spans="1:13" ht="12.75" customHeight="1" x14ac:dyDescent="0.25">
      <c r="A340" s="54" t="s">
        <v>601</v>
      </c>
      <c r="B340" s="32" t="s">
        <v>1591</v>
      </c>
      <c r="C340" s="33" t="s">
        <v>842</v>
      </c>
      <c r="D340" s="27" t="s">
        <v>1470</v>
      </c>
      <c r="E340" s="34" t="s">
        <v>1471</v>
      </c>
      <c r="F340" s="9" t="s">
        <v>2</v>
      </c>
      <c r="G340" s="8" t="s">
        <v>922</v>
      </c>
      <c r="H340" s="35" t="s">
        <v>923</v>
      </c>
      <c r="I340" s="10">
        <v>348660</v>
      </c>
      <c r="J340" s="52">
        <v>348660</v>
      </c>
      <c r="K340" s="48" t="s">
        <v>2432</v>
      </c>
      <c r="L340" s="49"/>
      <c r="M340" s="12"/>
    </row>
    <row r="341" spans="1:13" ht="12.75" customHeight="1" x14ac:dyDescent="0.25">
      <c r="A341" s="54" t="s">
        <v>602</v>
      </c>
      <c r="B341" s="32" t="s">
        <v>1591</v>
      </c>
      <c r="C341" s="33" t="s">
        <v>1504</v>
      </c>
      <c r="D341" s="27" t="s">
        <v>635</v>
      </c>
      <c r="E341" s="34" t="s">
        <v>636</v>
      </c>
      <c r="F341" s="9" t="s">
        <v>22</v>
      </c>
      <c r="G341" s="8" t="s">
        <v>201</v>
      </c>
      <c r="H341" s="35" t="s">
        <v>1594</v>
      </c>
      <c r="I341" s="10">
        <v>4999</v>
      </c>
      <c r="J341" s="52">
        <v>4999</v>
      </c>
      <c r="K341" s="48" t="s">
        <v>2433</v>
      </c>
      <c r="L341" s="49"/>
      <c r="M341" s="12"/>
    </row>
    <row r="342" spans="1:13" ht="38.25" x14ac:dyDescent="0.25">
      <c r="A342" s="54" t="s">
        <v>605</v>
      </c>
      <c r="B342" s="32" t="s">
        <v>1591</v>
      </c>
      <c r="C342" s="33" t="s">
        <v>1516</v>
      </c>
      <c r="D342" s="27" t="s">
        <v>500</v>
      </c>
      <c r="E342" s="34" t="s">
        <v>793</v>
      </c>
      <c r="F342" s="9" t="s">
        <v>2</v>
      </c>
      <c r="G342" s="8" t="s">
        <v>1338</v>
      </c>
      <c r="H342" s="35" t="s">
        <v>1595</v>
      </c>
      <c r="I342" s="10">
        <v>57933.62</v>
      </c>
      <c r="J342" s="52">
        <v>53239.19</v>
      </c>
      <c r="K342" s="48" t="s">
        <v>2434</v>
      </c>
      <c r="L342" s="49"/>
      <c r="M342" s="12"/>
    </row>
    <row r="343" spans="1:13" ht="12.75" customHeight="1" x14ac:dyDescent="0.25">
      <c r="A343" s="54" t="s">
        <v>606</v>
      </c>
      <c r="B343" s="32" t="s">
        <v>1591</v>
      </c>
      <c r="C343" s="33" t="s">
        <v>918</v>
      </c>
      <c r="D343" s="27" t="s">
        <v>1553</v>
      </c>
      <c r="E343" s="34" t="s">
        <v>815</v>
      </c>
      <c r="F343" s="9" t="s">
        <v>2</v>
      </c>
      <c r="G343" s="8" t="s">
        <v>1596</v>
      </c>
      <c r="H343" s="35" t="s">
        <v>1597</v>
      </c>
      <c r="I343" s="10">
        <v>69022.880000000005</v>
      </c>
      <c r="J343" s="52">
        <v>63978.25</v>
      </c>
      <c r="K343" s="48" t="s">
        <v>2435</v>
      </c>
      <c r="L343" s="49"/>
      <c r="M343" s="12"/>
    </row>
    <row r="344" spans="1:13" ht="12.75" customHeight="1" x14ac:dyDescent="0.25">
      <c r="A344" s="54" t="s">
        <v>607</v>
      </c>
      <c r="B344" s="32" t="s">
        <v>1599</v>
      </c>
      <c r="C344" s="33" t="s">
        <v>1504</v>
      </c>
      <c r="D344" s="27" t="s">
        <v>1600</v>
      </c>
      <c r="E344" s="34" t="s">
        <v>414</v>
      </c>
      <c r="F344" s="9" t="s">
        <v>22</v>
      </c>
      <c r="G344" s="8" t="s">
        <v>201</v>
      </c>
      <c r="H344" s="35" t="s">
        <v>1601</v>
      </c>
      <c r="I344" s="10">
        <v>2500</v>
      </c>
      <c r="J344" s="52">
        <v>2500</v>
      </c>
      <c r="K344" s="48" t="s">
        <v>2436</v>
      </c>
      <c r="L344" s="49"/>
      <c r="M344" s="12"/>
    </row>
    <row r="345" spans="1:13" ht="12.75" customHeight="1" x14ac:dyDescent="0.25">
      <c r="A345" s="54" t="s">
        <v>608</v>
      </c>
      <c r="B345" s="32" t="s">
        <v>1599</v>
      </c>
      <c r="C345" s="33" t="s">
        <v>1504</v>
      </c>
      <c r="D345" s="27" t="s">
        <v>1602</v>
      </c>
      <c r="E345" s="34" t="s">
        <v>1603</v>
      </c>
      <c r="F345" s="9" t="s">
        <v>3</v>
      </c>
      <c r="G345" s="8" t="s">
        <v>232</v>
      </c>
      <c r="H345" s="35" t="s">
        <v>879</v>
      </c>
      <c r="I345" s="10">
        <v>490</v>
      </c>
      <c r="J345" s="52">
        <v>490</v>
      </c>
      <c r="K345" s="48"/>
      <c r="L345" s="49" t="s">
        <v>2437</v>
      </c>
      <c r="M345" s="12"/>
    </row>
    <row r="346" spans="1:13" ht="12.75" customHeight="1" x14ac:dyDescent="0.25">
      <c r="A346" s="54" t="s">
        <v>609</v>
      </c>
      <c r="B346" s="32" t="s">
        <v>1410</v>
      </c>
      <c r="C346" s="33" t="s">
        <v>1504</v>
      </c>
      <c r="D346" s="27" t="s">
        <v>83</v>
      </c>
      <c r="E346" s="34" t="s">
        <v>84</v>
      </c>
      <c r="F346" s="9" t="s">
        <v>3</v>
      </c>
      <c r="G346" s="8" t="s">
        <v>52</v>
      </c>
      <c r="H346" s="35" t="s">
        <v>987</v>
      </c>
      <c r="I346" s="10">
        <f>34650-34650</f>
        <v>0</v>
      </c>
      <c r="J346" s="52">
        <v>0</v>
      </c>
      <c r="K346" s="48"/>
      <c r="L346" s="49" t="s">
        <v>2438</v>
      </c>
      <c r="M346" s="12"/>
    </row>
    <row r="347" spans="1:13" ht="12.75" customHeight="1" x14ac:dyDescent="0.25">
      <c r="A347" s="54" t="s">
        <v>610</v>
      </c>
      <c r="B347" s="32" t="s">
        <v>1604</v>
      </c>
      <c r="C347" s="33" t="s">
        <v>1605</v>
      </c>
      <c r="D347" s="27" t="s">
        <v>1182</v>
      </c>
      <c r="E347" s="34" t="s">
        <v>323</v>
      </c>
      <c r="F347" s="9" t="s">
        <v>3</v>
      </c>
      <c r="G347" s="8">
        <v>55300000</v>
      </c>
      <c r="H347" s="35" t="s">
        <v>1606</v>
      </c>
      <c r="I347" s="10">
        <v>1103.08</v>
      </c>
      <c r="J347" s="52">
        <v>1103.08</v>
      </c>
      <c r="K347" s="48"/>
      <c r="L347" s="49" t="s">
        <v>2439</v>
      </c>
      <c r="M347" s="12"/>
    </row>
    <row r="348" spans="1:13" ht="12.75" customHeight="1" x14ac:dyDescent="0.25">
      <c r="A348" s="54" t="s">
        <v>1607</v>
      </c>
      <c r="B348" s="32" t="s">
        <v>1604</v>
      </c>
      <c r="C348" s="33" t="s">
        <v>1605</v>
      </c>
      <c r="D348" s="27" t="s">
        <v>1204</v>
      </c>
      <c r="E348" s="34" t="s">
        <v>395</v>
      </c>
      <c r="F348" s="9" t="s">
        <v>3</v>
      </c>
      <c r="G348" s="8">
        <v>55300000</v>
      </c>
      <c r="H348" s="35" t="s">
        <v>1608</v>
      </c>
      <c r="I348" s="10">
        <v>613.95000000000005</v>
      </c>
      <c r="J348" s="52">
        <v>613.95000000000005</v>
      </c>
      <c r="K348" s="48"/>
      <c r="L348" s="49" t="s">
        <v>2440</v>
      </c>
      <c r="M348" s="12"/>
    </row>
    <row r="349" spans="1:13" ht="12.75" customHeight="1" x14ac:dyDescent="0.25">
      <c r="A349" s="54" t="s">
        <v>611</v>
      </c>
      <c r="B349" s="32" t="s">
        <v>1604</v>
      </c>
      <c r="C349" s="33" t="s">
        <v>1504</v>
      </c>
      <c r="D349" s="27" t="s">
        <v>1609</v>
      </c>
      <c r="E349" s="34" t="s">
        <v>1610</v>
      </c>
      <c r="F349" s="9" t="s">
        <v>22</v>
      </c>
      <c r="G349" s="8" t="s">
        <v>1611</v>
      </c>
      <c r="H349" s="35" t="s">
        <v>1612</v>
      </c>
      <c r="I349" s="10">
        <v>8000</v>
      </c>
      <c r="J349" s="52">
        <v>8000</v>
      </c>
      <c r="K349" s="48" t="s">
        <v>2441</v>
      </c>
      <c r="L349" s="49"/>
      <c r="M349" s="12"/>
    </row>
    <row r="350" spans="1:13" ht="12.75" customHeight="1" x14ac:dyDescent="0.25">
      <c r="A350" s="54" t="s">
        <v>612</v>
      </c>
      <c r="B350" s="32" t="s">
        <v>1613</v>
      </c>
      <c r="C350" s="33" t="s">
        <v>918</v>
      </c>
      <c r="D350" s="27" t="s">
        <v>513</v>
      </c>
      <c r="E350" s="34" t="s">
        <v>514</v>
      </c>
      <c r="F350" s="9" t="s">
        <v>22</v>
      </c>
      <c r="G350" s="8">
        <v>18318400</v>
      </c>
      <c r="H350" s="35" t="s">
        <v>1614</v>
      </c>
      <c r="I350" s="10">
        <v>3990</v>
      </c>
      <c r="J350" s="52">
        <v>3990</v>
      </c>
      <c r="K350" s="48" t="s">
        <v>2442</v>
      </c>
      <c r="L350" s="49"/>
      <c r="M350" s="12"/>
    </row>
    <row r="351" spans="1:13" ht="12.75" customHeight="1" x14ac:dyDescent="0.25">
      <c r="A351" s="54" t="s">
        <v>613</v>
      </c>
      <c r="B351" s="32" t="s">
        <v>1613</v>
      </c>
      <c r="C351" s="33" t="s">
        <v>1516</v>
      </c>
      <c r="D351" s="27" t="s">
        <v>755</v>
      </c>
      <c r="E351" s="34" t="s">
        <v>756</v>
      </c>
      <c r="F351" s="9" t="s">
        <v>22</v>
      </c>
      <c r="G351" s="8" t="s">
        <v>1615</v>
      </c>
      <c r="H351" s="35" t="s">
        <v>1616</v>
      </c>
      <c r="I351" s="10">
        <v>11250</v>
      </c>
      <c r="J351" s="52">
        <v>11250</v>
      </c>
      <c r="K351" s="48" t="s">
        <v>2443</v>
      </c>
      <c r="L351" s="49"/>
      <c r="M351" s="12"/>
    </row>
    <row r="352" spans="1:13" ht="12.75" customHeight="1" x14ac:dyDescent="0.25">
      <c r="A352" s="54" t="s">
        <v>614</v>
      </c>
      <c r="B352" s="32" t="s">
        <v>1613</v>
      </c>
      <c r="C352" s="33" t="s">
        <v>1605</v>
      </c>
      <c r="D352" s="27" t="s">
        <v>635</v>
      </c>
      <c r="E352" s="34" t="s">
        <v>636</v>
      </c>
      <c r="F352" s="9" t="s">
        <v>22</v>
      </c>
      <c r="G352" s="8" t="s">
        <v>201</v>
      </c>
      <c r="H352" s="35" t="s">
        <v>1617</v>
      </c>
      <c r="I352" s="10">
        <v>8830</v>
      </c>
      <c r="J352" s="52">
        <v>8830</v>
      </c>
      <c r="K352" s="48" t="s">
        <v>2444</v>
      </c>
      <c r="L352" s="49"/>
      <c r="M352" s="12"/>
    </row>
    <row r="353" spans="1:13" ht="12.75" customHeight="1" x14ac:dyDescent="0.25">
      <c r="A353" s="54" t="s">
        <v>615</v>
      </c>
      <c r="B353" s="32" t="s">
        <v>1613</v>
      </c>
      <c r="C353" s="33" t="s">
        <v>918</v>
      </c>
      <c r="D353" s="27" t="s">
        <v>283</v>
      </c>
      <c r="E353" s="34" t="s">
        <v>284</v>
      </c>
      <c r="F353" s="9" t="s">
        <v>3</v>
      </c>
      <c r="G353" s="8" t="s">
        <v>232</v>
      </c>
      <c r="H353" s="35" t="s">
        <v>371</v>
      </c>
      <c r="I353" s="10">
        <v>605</v>
      </c>
      <c r="J353" s="52">
        <v>605</v>
      </c>
      <c r="K353" s="48"/>
      <c r="L353" s="49" t="s">
        <v>2445</v>
      </c>
      <c r="M353" s="12"/>
    </row>
    <row r="354" spans="1:13" ht="12.75" customHeight="1" x14ac:dyDescent="0.25">
      <c r="A354" s="54" t="s">
        <v>615</v>
      </c>
      <c r="B354" s="32" t="s">
        <v>1613</v>
      </c>
      <c r="C354" s="33" t="s">
        <v>918</v>
      </c>
      <c r="D354" s="27" t="s">
        <v>283</v>
      </c>
      <c r="E354" s="34" t="s">
        <v>284</v>
      </c>
      <c r="F354" s="9" t="s">
        <v>3</v>
      </c>
      <c r="G354" s="8" t="s">
        <v>236</v>
      </c>
      <c r="H354" s="35" t="s">
        <v>1572</v>
      </c>
      <c r="I354" s="10">
        <v>107.8</v>
      </c>
      <c r="J354" s="52">
        <v>107.8</v>
      </c>
      <c r="K354" s="48"/>
      <c r="L354" s="49" t="s">
        <v>2445</v>
      </c>
      <c r="M354" s="12"/>
    </row>
    <row r="355" spans="1:13" ht="12.75" customHeight="1" x14ac:dyDescent="0.25">
      <c r="A355" s="54" t="s">
        <v>1618</v>
      </c>
      <c r="B355" s="32" t="s">
        <v>1613</v>
      </c>
      <c r="C355" s="33" t="s">
        <v>918</v>
      </c>
      <c r="D355" s="27" t="s">
        <v>1619</v>
      </c>
      <c r="E355" s="34" t="s">
        <v>1620</v>
      </c>
      <c r="F355" s="9" t="s">
        <v>3</v>
      </c>
      <c r="G355" s="8" t="s">
        <v>232</v>
      </c>
      <c r="H355" s="35" t="s">
        <v>1621</v>
      </c>
      <c r="I355" s="10">
        <v>70</v>
      </c>
      <c r="J355" s="52">
        <v>70</v>
      </c>
      <c r="K355" s="48"/>
      <c r="L355" s="49" t="s">
        <v>2446</v>
      </c>
      <c r="M355" s="12"/>
    </row>
    <row r="356" spans="1:13" ht="12.75" customHeight="1" x14ac:dyDescent="0.25">
      <c r="A356" s="54" t="s">
        <v>616</v>
      </c>
      <c r="B356" s="32" t="s">
        <v>1387</v>
      </c>
      <c r="C356" s="33" t="s">
        <v>934</v>
      </c>
      <c r="D356" s="27" t="s">
        <v>222</v>
      </c>
      <c r="E356" s="34" t="s">
        <v>138</v>
      </c>
      <c r="F356" s="9" t="s">
        <v>2</v>
      </c>
      <c r="G356" s="8" t="s">
        <v>52</v>
      </c>
      <c r="H356" s="35" t="s">
        <v>1622</v>
      </c>
      <c r="I356" s="10">
        <v>114502</v>
      </c>
      <c r="J356" s="52">
        <v>107888</v>
      </c>
      <c r="K356" s="48" t="s">
        <v>2447</v>
      </c>
      <c r="L356" s="49"/>
      <c r="M356" s="12"/>
    </row>
    <row r="357" spans="1:13" ht="12.75" customHeight="1" x14ac:dyDescent="0.25">
      <c r="A357" s="54" t="s">
        <v>617</v>
      </c>
      <c r="B357" s="32" t="s">
        <v>1387</v>
      </c>
      <c r="C357" s="33" t="s">
        <v>934</v>
      </c>
      <c r="D357" s="27" t="s">
        <v>222</v>
      </c>
      <c r="E357" s="34" t="s">
        <v>138</v>
      </c>
      <c r="F357" s="9" t="s">
        <v>2</v>
      </c>
      <c r="G357" s="8" t="s">
        <v>52</v>
      </c>
      <c r="H357" s="35" t="s">
        <v>1623</v>
      </c>
      <c r="I357" s="10">
        <v>15000</v>
      </c>
      <c r="J357" s="52">
        <v>5025</v>
      </c>
      <c r="K357" s="48" t="s">
        <v>2448</v>
      </c>
      <c r="L357" s="49"/>
      <c r="M357" s="12"/>
    </row>
    <row r="358" spans="1:13" ht="12.75" customHeight="1" x14ac:dyDescent="0.25">
      <c r="A358" s="54" t="s">
        <v>618</v>
      </c>
      <c r="B358" s="32" t="s">
        <v>1387</v>
      </c>
      <c r="C358" s="33" t="s">
        <v>1624</v>
      </c>
      <c r="D358" s="27" t="s">
        <v>723</v>
      </c>
      <c r="E358" s="34" t="s">
        <v>726</v>
      </c>
      <c r="F358" s="9" t="s">
        <v>3</v>
      </c>
      <c r="G358" s="8">
        <v>55300000</v>
      </c>
      <c r="H358" s="35" t="s">
        <v>1543</v>
      </c>
      <c r="I358" s="10">
        <v>1539.9</v>
      </c>
      <c r="J358" s="52">
        <v>1539.8999999999999</v>
      </c>
      <c r="K358" s="48"/>
      <c r="L358" s="49" t="s">
        <v>2449</v>
      </c>
      <c r="M358" s="12"/>
    </row>
    <row r="359" spans="1:13" ht="12.75" customHeight="1" x14ac:dyDescent="0.25">
      <c r="A359" s="54" t="s">
        <v>619</v>
      </c>
      <c r="B359" s="32" t="s">
        <v>1625</v>
      </c>
      <c r="C359" s="33" t="s">
        <v>925</v>
      </c>
      <c r="D359" s="27" t="s">
        <v>1110</v>
      </c>
      <c r="E359" s="34" t="s">
        <v>223</v>
      </c>
      <c r="F359" s="5" t="s">
        <v>22</v>
      </c>
      <c r="G359" s="4" t="s">
        <v>58</v>
      </c>
      <c r="H359" s="36" t="s">
        <v>417</v>
      </c>
      <c r="I359" s="10">
        <v>12000</v>
      </c>
      <c r="J359" s="52">
        <v>12000</v>
      </c>
      <c r="K359" s="50" t="s">
        <v>2450</v>
      </c>
      <c r="L359" s="49"/>
      <c r="M359" s="12"/>
    </row>
    <row r="360" spans="1:13" ht="12.75" customHeight="1" x14ac:dyDescent="0.25">
      <c r="A360" s="54" t="s">
        <v>620</v>
      </c>
      <c r="B360" s="32" t="s">
        <v>1625</v>
      </c>
      <c r="C360" s="33" t="s">
        <v>918</v>
      </c>
      <c r="D360" s="27" t="s">
        <v>513</v>
      </c>
      <c r="E360" s="34" t="s">
        <v>514</v>
      </c>
      <c r="F360" s="9" t="s">
        <v>2</v>
      </c>
      <c r="G360" s="8" t="s">
        <v>741</v>
      </c>
      <c r="H360" s="35" t="s">
        <v>1626</v>
      </c>
      <c r="I360" s="10">
        <v>2415</v>
      </c>
      <c r="J360" s="52">
        <v>2415</v>
      </c>
      <c r="K360" s="48" t="s">
        <v>2451</v>
      </c>
      <c r="L360" s="49"/>
      <c r="M360" s="12"/>
    </row>
    <row r="361" spans="1:13" ht="12.75" customHeight="1" x14ac:dyDescent="0.25">
      <c r="A361" s="54" t="s">
        <v>629</v>
      </c>
      <c r="B361" s="32" t="s">
        <v>1625</v>
      </c>
      <c r="C361" s="33" t="s">
        <v>1605</v>
      </c>
      <c r="D361" s="27" t="s">
        <v>1182</v>
      </c>
      <c r="E361" s="34" t="s">
        <v>323</v>
      </c>
      <c r="F361" s="9" t="s">
        <v>3</v>
      </c>
      <c r="G361" s="8" t="s">
        <v>526</v>
      </c>
      <c r="H361" s="35" t="s">
        <v>1606</v>
      </c>
      <c r="I361" s="10">
        <v>187.55</v>
      </c>
      <c r="J361" s="52">
        <v>187.55</v>
      </c>
      <c r="K361" s="48"/>
      <c r="L361" s="49" t="s">
        <v>2452</v>
      </c>
      <c r="M361" s="12"/>
    </row>
    <row r="362" spans="1:13" ht="12.75" customHeight="1" x14ac:dyDescent="0.25">
      <c r="A362" s="54" t="s">
        <v>1627</v>
      </c>
      <c r="B362" s="32" t="s">
        <v>1628</v>
      </c>
      <c r="C362" s="33" t="s">
        <v>925</v>
      </c>
      <c r="D362" s="27" t="s">
        <v>119</v>
      </c>
      <c r="E362" s="34" t="s">
        <v>120</v>
      </c>
      <c r="F362" s="9" t="s">
        <v>3</v>
      </c>
      <c r="G362" s="8" t="s">
        <v>175</v>
      </c>
      <c r="H362" s="35" t="s">
        <v>1006</v>
      </c>
      <c r="I362" s="10">
        <v>10000</v>
      </c>
      <c r="J362" s="52">
        <v>2080.13</v>
      </c>
      <c r="K362" s="48"/>
      <c r="L362" s="49" t="s">
        <v>2453</v>
      </c>
      <c r="M362" s="12"/>
    </row>
    <row r="363" spans="1:13" ht="12.75" customHeight="1" x14ac:dyDescent="0.25">
      <c r="A363" s="54" t="s">
        <v>1629</v>
      </c>
      <c r="B363" s="32" t="s">
        <v>1628</v>
      </c>
      <c r="C363" s="33" t="s">
        <v>1624</v>
      </c>
      <c r="D363" s="27" t="s">
        <v>473</v>
      </c>
      <c r="E363" s="34" t="s">
        <v>474</v>
      </c>
      <c r="F363" s="9" t="s">
        <v>3</v>
      </c>
      <c r="G363" s="8">
        <v>55300000</v>
      </c>
      <c r="H363" s="35" t="s">
        <v>1630</v>
      </c>
      <c r="I363" s="10">
        <v>2164.0300000000002</v>
      </c>
      <c r="J363" s="52">
        <v>2164.0300000000002</v>
      </c>
      <c r="K363" s="48"/>
      <c r="L363" s="49" t="s">
        <v>2454</v>
      </c>
      <c r="M363" s="12"/>
    </row>
    <row r="364" spans="1:13" ht="12.75" customHeight="1" x14ac:dyDescent="0.25">
      <c r="A364" s="54" t="s">
        <v>1631</v>
      </c>
      <c r="B364" s="32" t="s">
        <v>1632</v>
      </c>
      <c r="C364" s="33" t="s">
        <v>1633</v>
      </c>
      <c r="D364" s="27" t="s">
        <v>1454</v>
      </c>
      <c r="E364" s="34" t="s">
        <v>1455</v>
      </c>
      <c r="F364" s="9" t="s">
        <v>3</v>
      </c>
      <c r="G364" s="8" t="s">
        <v>1325</v>
      </c>
      <c r="H364" s="35" t="s">
        <v>1634</v>
      </c>
      <c r="I364" s="10">
        <v>1795.8</v>
      </c>
      <c r="J364" s="52">
        <v>1795.8</v>
      </c>
      <c r="K364" s="48"/>
      <c r="L364" s="49" t="s">
        <v>2455</v>
      </c>
      <c r="M364" s="12"/>
    </row>
    <row r="365" spans="1:13" ht="12.75" customHeight="1" x14ac:dyDescent="0.25">
      <c r="A365" s="54" t="s">
        <v>1635</v>
      </c>
      <c r="B365" s="32" t="s">
        <v>1632</v>
      </c>
      <c r="C365" s="33" t="s">
        <v>1605</v>
      </c>
      <c r="D365" s="27" t="s">
        <v>1204</v>
      </c>
      <c r="E365" s="34" t="s">
        <v>395</v>
      </c>
      <c r="F365" s="9" t="s">
        <v>3</v>
      </c>
      <c r="G365" s="8" t="s">
        <v>526</v>
      </c>
      <c r="H365" s="35" t="s">
        <v>1608</v>
      </c>
      <c r="I365" s="10">
        <v>382.05</v>
      </c>
      <c r="J365" s="52">
        <v>382.05</v>
      </c>
      <c r="K365" s="48"/>
      <c r="L365" s="49" t="s">
        <v>2456</v>
      </c>
      <c r="M365" s="12"/>
    </row>
    <row r="366" spans="1:13" ht="12.75" customHeight="1" x14ac:dyDescent="0.25">
      <c r="A366" s="54" t="s">
        <v>630</v>
      </c>
      <c r="B366" s="32" t="s">
        <v>1632</v>
      </c>
      <c r="C366" s="33" t="s">
        <v>918</v>
      </c>
      <c r="D366" s="27" t="s">
        <v>1619</v>
      </c>
      <c r="E366" s="34" t="s">
        <v>1620</v>
      </c>
      <c r="F366" s="9" t="s">
        <v>3</v>
      </c>
      <c r="G366" s="8" t="s">
        <v>232</v>
      </c>
      <c r="H366" s="35" t="s">
        <v>1621</v>
      </c>
      <c r="I366" s="10">
        <v>70</v>
      </c>
      <c r="J366" s="52">
        <v>70</v>
      </c>
      <c r="K366" s="48"/>
      <c r="L366" s="49" t="s">
        <v>2457</v>
      </c>
      <c r="M366" s="12"/>
    </row>
    <row r="367" spans="1:13" ht="12.75" customHeight="1" x14ac:dyDescent="0.25">
      <c r="A367" s="54" t="s">
        <v>631</v>
      </c>
      <c r="B367" s="32" t="s">
        <v>1632</v>
      </c>
      <c r="C367" s="33" t="s">
        <v>1504</v>
      </c>
      <c r="D367" s="27" t="s">
        <v>635</v>
      </c>
      <c r="E367" s="34" t="s">
        <v>636</v>
      </c>
      <c r="F367" s="9" t="s">
        <v>22</v>
      </c>
      <c r="G367" s="8" t="s">
        <v>201</v>
      </c>
      <c r="H367" s="35" t="s">
        <v>1636</v>
      </c>
      <c r="I367" s="10">
        <v>2012</v>
      </c>
      <c r="J367" s="52">
        <v>2012</v>
      </c>
      <c r="K367" s="48" t="s">
        <v>2458</v>
      </c>
      <c r="L367" s="49"/>
      <c r="M367" s="12"/>
    </row>
    <row r="368" spans="1:13" ht="12.75" customHeight="1" x14ac:dyDescent="0.25">
      <c r="A368" s="54" t="s">
        <v>632</v>
      </c>
      <c r="B368" s="32" t="s">
        <v>1637</v>
      </c>
      <c r="C368" s="33" t="s">
        <v>918</v>
      </c>
      <c r="D368" s="27" t="s">
        <v>1638</v>
      </c>
      <c r="E368" s="34" t="s">
        <v>1639</v>
      </c>
      <c r="F368" s="9" t="s">
        <v>2</v>
      </c>
      <c r="G368" s="8" t="s">
        <v>372</v>
      </c>
      <c r="H368" s="35" t="s">
        <v>33</v>
      </c>
      <c r="I368" s="10">
        <v>11820</v>
      </c>
      <c r="J368" s="52">
        <v>11820</v>
      </c>
      <c r="K368" s="48" t="s">
        <v>2459</v>
      </c>
      <c r="L368" s="49"/>
      <c r="M368" s="12"/>
    </row>
    <row r="369" spans="1:13" ht="12.75" customHeight="1" x14ac:dyDescent="0.25">
      <c r="A369" s="54" t="s">
        <v>633</v>
      </c>
      <c r="B369" s="32" t="s">
        <v>1637</v>
      </c>
      <c r="C369" s="33" t="s">
        <v>925</v>
      </c>
      <c r="D369" s="27" t="s">
        <v>1640</v>
      </c>
      <c r="E369" s="34" t="s">
        <v>1641</v>
      </c>
      <c r="F369" s="5" t="s">
        <v>22</v>
      </c>
      <c r="G369" s="42" t="s">
        <v>392</v>
      </c>
      <c r="H369" s="36" t="s">
        <v>1642</v>
      </c>
      <c r="I369" s="10">
        <v>9996</v>
      </c>
      <c r="J369" s="52">
        <v>6634.16</v>
      </c>
      <c r="K369" s="50" t="s">
        <v>2460</v>
      </c>
      <c r="L369" s="49"/>
      <c r="M369" s="12"/>
    </row>
    <row r="370" spans="1:13" ht="12.75" customHeight="1" x14ac:dyDescent="0.25">
      <c r="A370" s="54" t="s">
        <v>634</v>
      </c>
      <c r="B370" s="32" t="s">
        <v>1637</v>
      </c>
      <c r="C370" s="33" t="s">
        <v>925</v>
      </c>
      <c r="D370" s="27" t="s">
        <v>596</v>
      </c>
      <c r="E370" s="34" t="s">
        <v>597</v>
      </c>
      <c r="F370" s="9" t="s">
        <v>3</v>
      </c>
      <c r="G370" s="8" t="s">
        <v>1643</v>
      </c>
      <c r="H370" s="35" t="s">
        <v>1644</v>
      </c>
      <c r="I370" s="10">
        <v>655.5</v>
      </c>
      <c r="J370" s="52">
        <v>655.5</v>
      </c>
      <c r="K370" s="48"/>
      <c r="L370" s="49" t="s">
        <v>2461</v>
      </c>
      <c r="M370" s="12"/>
    </row>
    <row r="371" spans="1:13" ht="12.75" customHeight="1" x14ac:dyDescent="0.25">
      <c r="A371" s="54" t="s">
        <v>272</v>
      </c>
      <c r="B371" s="32" t="s">
        <v>1645</v>
      </c>
      <c r="C371" s="33" t="s">
        <v>1624</v>
      </c>
      <c r="D371" s="27" t="s">
        <v>237</v>
      </c>
      <c r="E371" s="34" t="s">
        <v>238</v>
      </c>
      <c r="F371" s="9" t="s">
        <v>3</v>
      </c>
      <c r="G371" s="8" t="s">
        <v>236</v>
      </c>
      <c r="H371" s="35" t="s">
        <v>371</v>
      </c>
      <c r="I371" s="10">
        <v>81</v>
      </c>
      <c r="J371" s="52">
        <v>81</v>
      </c>
      <c r="K371" s="48"/>
      <c r="L371" s="49" t="s">
        <v>2462</v>
      </c>
      <c r="M371" s="12"/>
    </row>
    <row r="372" spans="1:13" ht="12.75" customHeight="1" x14ac:dyDescent="0.25">
      <c r="A372" s="54" t="s">
        <v>1646</v>
      </c>
      <c r="B372" s="32" t="s">
        <v>1647</v>
      </c>
      <c r="C372" s="33" t="s">
        <v>1648</v>
      </c>
      <c r="D372" s="27" t="s">
        <v>237</v>
      </c>
      <c r="E372" s="34" t="s">
        <v>238</v>
      </c>
      <c r="F372" s="9" t="s">
        <v>3</v>
      </c>
      <c r="G372" s="8" t="s">
        <v>236</v>
      </c>
      <c r="H372" s="35" t="s">
        <v>371</v>
      </c>
      <c r="I372" s="10">
        <v>40.5</v>
      </c>
      <c r="J372" s="52">
        <v>40.5</v>
      </c>
      <c r="K372" s="48"/>
      <c r="L372" s="49" t="s">
        <v>2463</v>
      </c>
      <c r="M372" s="12"/>
    </row>
    <row r="373" spans="1:13" ht="12.75" customHeight="1" x14ac:dyDescent="0.25">
      <c r="A373" s="54" t="s">
        <v>637</v>
      </c>
      <c r="B373" s="32" t="s">
        <v>1649</v>
      </c>
      <c r="C373" s="33" t="s">
        <v>1516</v>
      </c>
      <c r="D373" s="27" t="s">
        <v>169</v>
      </c>
      <c r="E373" s="34" t="s">
        <v>170</v>
      </c>
      <c r="F373" s="9" t="s">
        <v>3</v>
      </c>
      <c r="G373" s="8" t="s">
        <v>146</v>
      </c>
      <c r="H373" s="35" t="s">
        <v>228</v>
      </c>
      <c r="I373" s="10">
        <v>12303.9</v>
      </c>
      <c r="J373" s="52">
        <v>12303.9</v>
      </c>
      <c r="K373" s="48"/>
      <c r="L373" s="49" t="s">
        <v>2464</v>
      </c>
      <c r="M373" s="12"/>
    </row>
    <row r="374" spans="1:13" ht="12.75" customHeight="1" x14ac:dyDescent="0.25">
      <c r="A374" s="54" t="s">
        <v>157</v>
      </c>
      <c r="B374" s="32" t="s">
        <v>1649</v>
      </c>
      <c r="C374" s="33" t="s">
        <v>1516</v>
      </c>
      <c r="D374" s="27" t="s">
        <v>169</v>
      </c>
      <c r="E374" s="34" t="s">
        <v>170</v>
      </c>
      <c r="F374" s="9" t="s">
        <v>3</v>
      </c>
      <c r="G374" s="8" t="s">
        <v>146</v>
      </c>
      <c r="H374" s="35" t="s">
        <v>1650</v>
      </c>
      <c r="I374" s="10">
        <v>10080</v>
      </c>
      <c r="J374" s="52">
        <v>10080</v>
      </c>
      <c r="K374" s="48"/>
      <c r="L374" s="49" t="s">
        <v>2465</v>
      </c>
      <c r="M374" s="12"/>
    </row>
    <row r="375" spans="1:13" ht="12.75" customHeight="1" x14ac:dyDescent="0.25">
      <c r="A375" s="54" t="s">
        <v>638</v>
      </c>
      <c r="B375" s="32" t="s">
        <v>1649</v>
      </c>
      <c r="C375" s="33" t="s">
        <v>85</v>
      </c>
      <c r="D375" s="27" t="s">
        <v>954</v>
      </c>
      <c r="E375" s="34" t="s">
        <v>139</v>
      </c>
      <c r="F375" s="9" t="s">
        <v>2</v>
      </c>
      <c r="G375" s="8" t="s">
        <v>52</v>
      </c>
      <c r="H375" s="35" t="s">
        <v>1651</v>
      </c>
      <c r="I375" s="10">
        <v>183150</v>
      </c>
      <c r="J375" s="52">
        <v>78250</v>
      </c>
      <c r="K375" s="48" t="s">
        <v>2466</v>
      </c>
      <c r="L375" s="49"/>
      <c r="M375" s="12"/>
    </row>
    <row r="376" spans="1:13" ht="12.75" customHeight="1" x14ac:dyDescent="0.25">
      <c r="A376" s="54" t="s">
        <v>639</v>
      </c>
      <c r="B376" s="32" t="s">
        <v>1649</v>
      </c>
      <c r="C376" s="33" t="s">
        <v>934</v>
      </c>
      <c r="D376" s="27" t="s">
        <v>1652</v>
      </c>
      <c r="E376" s="34" t="s">
        <v>1653</v>
      </c>
      <c r="F376" s="9" t="s">
        <v>2</v>
      </c>
      <c r="G376" s="8" t="s">
        <v>52</v>
      </c>
      <c r="H376" s="35" t="s">
        <v>1654</v>
      </c>
      <c r="I376" s="10">
        <v>7500</v>
      </c>
      <c r="J376" s="52">
        <v>0</v>
      </c>
      <c r="K376" s="48" t="s">
        <v>2467</v>
      </c>
      <c r="L376" s="49"/>
      <c r="M376" s="12"/>
    </row>
    <row r="377" spans="1:13" ht="12.75" customHeight="1" x14ac:dyDescent="0.25">
      <c r="A377" s="54" t="s">
        <v>640</v>
      </c>
      <c r="B377" s="32" t="s">
        <v>1655</v>
      </c>
      <c r="C377" s="33" t="s">
        <v>925</v>
      </c>
      <c r="D377" s="27" t="s">
        <v>454</v>
      </c>
      <c r="E377" s="34" t="s">
        <v>455</v>
      </c>
      <c r="F377" s="5" t="s">
        <v>22</v>
      </c>
      <c r="G377" s="4" t="s">
        <v>402</v>
      </c>
      <c r="H377" s="36" t="s">
        <v>1656</v>
      </c>
      <c r="I377" s="10">
        <v>8000</v>
      </c>
      <c r="J377" s="52">
        <v>7999.8</v>
      </c>
      <c r="K377" s="48" t="s">
        <v>2468</v>
      </c>
      <c r="L377" s="49"/>
      <c r="M377" s="12"/>
    </row>
    <row r="378" spans="1:13" ht="12.75" customHeight="1" x14ac:dyDescent="0.25">
      <c r="A378" s="54" t="s">
        <v>641</v>
      </c>
      <c r="B378" s="32" t="s">
        <v>1655</v>
      </c>
      <c r="C378" s="33" t="s">
        <v>918</v>
      </c>
      <c r="D378" s="27" t="s">
        <v>1388</v>
      </c>
      <c r="E378" s="34" t="s">
        <v>1389</v>
      </c>
      <c r="F378" s="9" t="s">
        <v>2</v>
      </c>
      <c r="G378" s="8" t="s">
        <v>1657</v>
      </c>
      <c r="H378" s="35" t="s">
        <v>1658</v>
      </c>
      <c r="I378" s="10">
        <v>62867.51</v>
      </c>
      <c r="J378" s="52">
        <v>54642.03</v>
      </c>
      <c r="K378" s="48" t="s">
        <v>2469</v>
      </c>
      <c r="L378" s="49"/>
      <c r="M378" s="12"/>
    </row>
    <row r="379" spans="1:13" ht="12.75" customHeight="1" x14ac:dyDescent="0.25">
      <c r="A379" s="54" t="s">
        <v>642</v>
      </c>
      <c r="B379" s="32" t="s">
        <v>1655</v>
      </c>
      <c r="C379" s="33" t="s">
        <v>1659</v>
      </c>
      <c r="D379" s="27" t="s">
        <v>1439</v>
      </c>
      <c r="E379" s="34" t="s">
        <v>1440</v>
      </c>
      <c r="F379" s="9" t="s">
        <v>22</v>
      </c>
      <c r="G379" s="8" t="s">
        <v>573</v>
      </c>
      <c r="H379" s="35" t="s">
        <v>1660</v>
      </c>
      <c r="I379" s="10">
        <v>23900</v>
      </c>
      <c r="J379" s="52">
        <v>23900</v>
      </c>
      <c r="K379" s="48" t="s">
        <v>2470</v>
      </c>
      <c r="L379" s="49"/>
      <c r="M379" s="12"/>
    </row>
    <row r="380" spans="1:13" ht="12.75" customHeight="1" x14ac:dyDescent="0.25">
      <c r="A380" s="54" t="s">
        <v>643</v>
      </c>
      <c r="B380" s="32" t="s">
        <v>1655</v>
      </c>
      <c r="C380" s="33" t="s">
        <v>1633</v>
      </c>
      <c r="D380" s="27" t="s">
        <v>283</v>
      </c>
      <c r="E380" s="34" t="s">
        <v>284</v>
      </c>
      <c r="F380" s="9" t="s">
        <v>3</v>
      </c>
      <c r="G380" s="8" t="s">
        <v>232</v>
      </c>
      <c r="H380" s="35" t="s">
        <v>1572</v>
      </c>
      <c r="I380" s="10">
        <v>137.19999999999999</v>
      </c>
      <c r="J380" s="52">
        <v>137.19999999999999</v>
      </c>
      <c r="K380" s="48"/>
      <c r="L380" s="49" t="s">
        <v>2471</v>
      </c>
      <c r="M380" s="12"/>
    </row>
    <row r="381" spans="1:13" ht="12.75" customHeight="1" x14ac:dyDescent="0.25">
      <c r="A381" s="54" t="s">
        <v>643</v>
      </c>
      <c r="B381" s="32" t="s">
        <v>1655</v>
      </c>
      <c r="C381" s="33" t="s">
        <v>1633</v>
      </c>
      <c r="D381" s="27" t="s">
        <v>283</v>
      </c>
      <c r="E381" s="34" t="s">
        <v>284</v>
      </c>
      <c r="F381" s="9" t="s">
        <v>3</v>
      </c>
      <c r="G381" s="8" t="s">
        <v>236</v>
      </c>
      <c r="H381" s="35" t="s">
        <v>371</v>
      </c>
      <c r="I381" s="10">
        <f>482.76-137.2</f>
        <v>345.56</v>
      </c>
      <c r="J381" s="52">
        <v>345.56</v>
      </c>
      <c r="K381" s="48"/>
      <c r="L381" s="49" t="s">
        <v>2471</v>
      </c>
      <c r="M381" s="12"/>
    </row>
    <row r="382" spans="1:13" ht="12.75" customHeight="1" x14ac:dyDescent="0.25">
      <c r="A382" s="54" t="s">
        <v>644</v>
      </c>
      <c r="B382" s="32" t="s">
        <v>1655</v>
      </c>
      <c r="C382" s="33" t="s">
        <v>1624</v>
      </c>
      <c r="D382" s="27" t="s">
        <v>1354</v>
      </c>
      <c r="E382" s="34" t="s">
        <v>1355</v>
      </c>
      <c r="F382" s="9" t="s">
        <v>3</v>
      </c>
      <c r="G382" s="8" t="s">
        <v>1325</v>
      </c>
      <c r="H382" s="35" t="s">
        <v>1356</v>
      </c>
      <c r="I382" s="10">
        <v>998.25</v>
      </c>
      <c r="J382" s="52">
        <v>998.25</v>
      </c>
      <c r="K382" s="48"/>
      <c r="L382" s="49" t="s">
        <v>2472</v>
      </c>
      <c r="M382" s="12"/>
    </row>
    <row r="383" spans="1:13" ht="12.75" customHeight="1" x14ac:dyDescent="0.25">
      <c r="A383" s="54" t="s">
        <v>1661</v>
      </c>
      <c r="B383" s="32" t="s">
        <v>1655</v>
      </c>
      <c r="C383" s="33" t="s">
        <v>918</v>
      </c>
      <c r="D383" s="27" t="s">
        <v>755</v>
      </c>
      <c r="E383" s="34" t="s">
        <v>756</v>
      </c>
      <c r="F383" s="9" t="s">
        <v>22</v>
      </c>
      <c r="G383" s="8" t="s">
        <v>1662</v>
      </c>
      <c r="H383" s="35" t="s">
        <v>1663</v>
      </c>
      <c r="I383" s="10">
        <v>12297</v>
      </c>
      <c r="J383" s="52">
        <v>12297</v>
      </c>
      <c r="K383" s="48" t="s">
        <v>2473</v>
      </c>
      <c r="L383" s="49"/>
      <c r="M383" s="12"/>
    </row>
    <row r="384" spans="1:13" ht="12.75" customHeight="1" x14ac:dyDescent="0.25">
      <c r="A384" s="54" t="s">
        <v>645</v>
      </c>
      <c r="B384" s="32" t="s">
        <v>1664</v>
      </c>
      <c r="C384" s="33" t="s">
        <v>925</v>
      </c>
      <c r="D384" s="27" t="s">
        <v>1512</v>
      </c>
      <c r="E384" s="34" t="s">
        <v>1513</v>
      </c>
      <c r="F384" s="9" t="s">
        <v>3</v>
      </c>
      <c r="G384" s="8" t="s">
        <v>1514</v>
      </c>
      <c r="H384" s="35" t="s">
        <v>1665</v>
      </c>
      <c r="I384" s="10">
        <v>13148.75</v>
      </c>
      <c r="J384" s="52">
        <v>13148.75</v>
      </c>
      <c r="K384" s="48"/>
      <c r="L384" s="49" t="s">
        <v>2474</v>
      </c>
      <c r="M384" s="12"/>
    </row>
    <row r="385" spans="1:13" ht="12.75" customHeight="1" x14ac:dyDescent="0.25">
      <c r="A385" s="54" t="s">
        <v>646</v>
      </c>
      <c r="B385" s="32" t="s">
        <v>1664</v>
      </c>
      <c r="C385" s="33" t="s">
        <v>1633</v>
      </c>
      <c r="D385" s="27" t="s">
        <v>237</v>
      </c>
      <c r="E385" s="34" t="s">
        <v>238</v>
      </c>
      <c r="F385" s="9" t="s">
        <v>3</v>
      </c>
      <c r="G385" s="8" t="s">
        <v>236</v>
      </c>
      <c r="H385" s="35" t="s">
        <v>371</v>
      </c>
      <c r="I385" s="10">
        <v>242.55</v>
      </c>
      <c r="J385" s="52">
        <v>242.55</v>
      </c>
      <c r="K385" s="48"/>
      <c r="L385" s="49" t="s">
        <v>2475</v>
      </c>
      <c r="M385" s="12"/>
    </row>
    <row r="386" spans="1:13" ht="12.75" customHeight="1" x14ac:dyDescent="0.25">
      <c r="A386" s="54" t="s">
        <v>647</v>
      </c>
      <c r="B386" s="32" t="s">
        <v>1666</v>
      </c>
      <c r="C386" s="33" t="s">
        <v>1633</v>
      </c>
      <c r="D386" s="27" t="s">
        <v>457</v>
      </c>
      <c r="E386" s="34" t="s">
        <v>458</v>
      </c>
      <c r="F386" s="9" t="s">
        <v>3</v>
      </c>
      <c r="G386" s="8" t="s">
        <v>526</v>
      </c>
      <c r="H386" s="35" t="s">
        <v>1667</v>
      </c>
      <c r="I386" s="10">
        <v>1587.35</v>
      </c>
      <c r="J386" s="52">
        <v>1587.35</v>
      </c>
      <c r="K386" s="48"/>
      <c r="L386" s="49" t="s">
        <v>2476</v>
      </c>
      <c r="M386" s="12"/>
    </row>
    <row r="387" spans="1:13" ht="12.75" customHeight="1" x14ac:dyDescent="0.25">
      <c r="A387" s="54" t="s">
        <v>1668</v>
      </c>
      <c r="B387" s="32" t="s">
        <v>1666</v>
      </c>
      <c r="C387" s="33" t="s">
        <v>1633</v>
      </c>
      <c r="D387" s="27" t="s">
        <v>237</v>
      </c>
      <c r="E387" s="34" t="s">
        <v>238</v>
      </c>
      <c r="F387" s="9" t="s">
        <v>3</v>
      </c>
      <c r="G387" s="8" t="s">
        <v>236</v>
      </c>
      <c r="H387" s="35" t="s">
        <v>371</v>
      </c>
      <c r="I387" s="10">
        <v>27.5</v>
      </c>
      <c r="J387" s="52">
        <v>27.5</v>
      </c>
      <c r="K387" s="48"/>
      <c r="L387" s="49" t="s">
        <v>2477</v>
      </c>
      <c r="M387" s="12"/>
    </row>
    <row r="388" spans="1:13" ht="12.75" customHeight="1" x14ac:dyDescent="0.25">
      <c r="A388" s="54" t="s">
        <v>650</v>
      </c>
      <c r="B388" s="32" t="s">
        <v>1666</v>
      </c>
      <c r="C388" s="33" t="s">
        <v>1605</v>
      </c>
      <c r="D388" s="27" t="s">
        <v>1204</v>
      </c>
      <c r="E388" s="34" t="s">
        <v>395</v>
      </c>
      <c r="F388" s="9" t="s">
        <v>3</v>
      </c>
      <c r="G388" s="8" t="s">
        <v>526</v>
      </c>
      <c r="H388" s="35" t="s">
        <v>1669</v>
      </c>
      <c r="I388" s="10">
        <v>1438.65</v>
      </c>
      <c r="J388" s="52">
        <v>1438.65</v>
      </c>
      <c r="K388" s="48"/>
      <c r="L388" s="49" t="s">
        <v>2478</v>
      </c>
      <c r="M388" s="12"/>
    </row>
    <row r="389" spans="1:13" ht="12.75" customHeight="1" x14ac:dyDescent="0.25">
      <c r="A389" s="54" t="s">
        <v>1670</v>
      </c>
      <c r="B389" s="32" t="s">
        <v>1666</v>
      </c>
      <c r="C389" s="33" t="s">
        <v>1633</v>
      </c>
      <c r="D389" s="27" t="s">
        <v>283</v>
      </c>
      <c r="E389" s="34" t="s">
        <v>284</v>
      </c>
      <c r="F389" s="9" t="s">
        <v>3</v>
      </c>
      <c r="G389" s="8" t="s">
        <v>236</v>
      </c>
      <c r="H389" s="35" t="s">
        <v>371</v>
      </c>
      <c r="I389" s="10">
        <v>495</v>
      </c>
      <c r="J389" s="52">
        <v>495</v>
      </c>
      <c r="K389" s="48"/>
      <c r="L389" s="49" t="s">
        <v>2479</v>
      </c>
      <c r="M389" s="12"/>
    </row>
    <row r="390" spans="1:13" ht="12.75" customHeight="1" x14ac:dyDescent="0.25">
      <c r="A390" s="54" t="s">
        <v>651</v>
      </c>
      <c r="B390" s="32" t="s">
        <v>1458</v>
      </c>
      <c r="C390" s="33" t="s">
        <v>1633</v>
      </c>
      <c r="D390" s="27" t="s">
        <v>237</v>
      </c>
      <c r="E390" s="34" t="s">
        <v>238</v>
      </c>
      <c r="F390" s="9" t="s">
        <v>3</v>
      </c>
      <c r="G390" s="8" t="s">
        <v>236</v>
      </c>
      <c r="H390" s="35" t="s">
        <v>371</v>
      </c>
      <c r="I390" s="10">
        <v>55</v>
      </c>
      <c r="J390" s="52">
        <v>55</v>
      </c>
      <c r="K390" s="48"/>
      <c r="L390" s="49" t="s">
        <v>2480</v>
      </c>
      <c r="M390" s="12"/>
    </row>
    <row r="391" spans="1:13" ht="12.75" customHeight="1" x14ac:dyDescent="0.25">
      <c r="A391" s="54" t="s">
        <v>652</v>
      </c>
      <c r="B391" s="32" t="s">
        <v>1458</v>
      </c>
      <c r="C391" s="33" t="s">
        <v>918</v>
      </c>
      <c r="D391" s="27" t="s">
        <v>434</v>
      </c>
      <c r="E391" s="34" t="s">
        <v>435</v>
      </c>
      <c r="F391" s="9" t="s">
        <v>3</v>
      </c>
      <c r="G391" s="8" t="s">
        <v>232</v>
      </c>
      <c r="H391" s="35" t="s">
        <v>1671</v>
      </c>
      <c r="I391" s="10">
        <v>695</v>
      </c>
      <c r="J391" s="52">
        <v>695</v>
      </c>
      <c r="K391" s="48"/>
      <c r="L391" s="49" t="s">
        <v>2481</v>
      </c>
      <c r="M391" s="12"/>
    </row>
    <row r="392" spans="1:13" ht="12.75" customHeight="1" x14ac:dyDescent="0.25">
      <c r="A392" s="54" t="s">
        <v>653</v>
      </c>
      <c r="B392" s="32" t="s">
        <v>1458</v>
      </c>
      <c r="C392" s="33" t="s">
        <v>1633</v>
      </c>
      <c r="D392" s="27" t="s">
        <v>283</v>
      </c>
      <c r="E392" s="34" t="s">
        <v>284</v>
      </c>
      <c r="F392" s="9" t="s">
        <v>3</v>
      </c>
      <c r="G392" s="8" t="s">
        <v>232</v>
      </c>
      <c r="H392" s="35" t="s">
        <v>1572</v>
      </c>
      <c r="I392" s="10">
        <v>117.6</v>
      </c>
      <c r="J392" s="52">
        <v>117.6</v>
      </c>
      <c r="K392" s="48"/>
      <c r="L392" s="49" t="s">
        <v>2482</v>
      </c>
      <c r="M392" s="12"/>
    </row>
    <row r="393" spans="1:13" ht="12.75" customHeight="1" x14ac:dyDescent="0.25">
      <c r="A393" s="54" t="s">
        <v>654</v>
      </c>
      <c r="B393" s="32" t="s">
        <v>1458</v>
      </c>
      <c r="C393" s="33" t="s">
        <v>918</v>
      </c>
      <c r="D393" s="27" t="s">
        <v>1619</v>
      </c>
      <c r="E393" s="34" t="s">
        <v>1620</v>
      </c>
      <c r="F393" s="9" t="s">
        <v>3</v>
      </c>
      <c r="G393" s="8" t="s">
        <v>232</v>
      </c>
      <c r="H393" s="35" t="s">
        <v>1672</v>
      </c>
      <c r="I393" s="10">
        <v>420</v>
      </c>
      <c r="J393" s="52">
        <v>420</v>
      </c>
      <c r="K393" s="48"/>
      <c r="L393" s="49" t="s">
        <v>2483</v>
      </c>
      <c r="M393" s="12"/>
    </row>
    <row r="394" spans="1:13" ht="12.75" customHeight="1" x14ac:dyDescent="0.25">
      <c r="A394" s="54" t="s">
        <v>655</v>
      </c>
      <c r="B394" s="32" t="s">
        <v>1458</v>
      </c>
      <c r="C394" s="33" t="s">
        <v>1633</v>
      </c>
      <c r="D394" s="27" t="s">
        <v>490</v>
      </c>
      <c r="E394" s="34" t="s">
        <v>491</v>
      </c>
      <c r="F394" s="9" t="s">
        <v>3</v>
      </c>
      <c r="G394" s="4">
        <v>55300000</v>
      </c>
      <c r="H394" s="35" t="s">
        <v>1673</v>
      </c>
      <c r="I394" s="10">
        <v>1054.57</v>
      </c>
      <c r="J394" s="52">
        <v>1054.57</v>
      </c>
      <c r="K394" s="48"/>
      <c r="L394" s="49" t="s">
        <v>2484</v>
      </c>
      <c r="M394" s="12"/>
    </row>
    <row r="395" spans="1:13" ht="12.75" customHeight="1" x14ac:dyDescent="0.25">
      <c r="A395" s="54" t="s">
        <v>656</v>
      </c>
      <c r="B395" s="32" t="s">
        <v>1458</v>
      </c>
      <c r="C395" s="33" t="s">
        <v>1624</v>
      </c>
      <c r="D395" s="27" t="s">
        <v>473</v>
      </c>
      <c r="E395" s="34" t="s">
        <v>474</v>
      </c>
      <c r="F395" s="9" t="s">
        <v>3</v>
      </c>
      <c r="G395" s="8">
        <v>55300000</v>
      </c>
      <c r="H395" s="35" t="s">
        <v>1538</v>
      </c>
      <c r="I395" s="10">
        <v>583.44000000000005</v>
      </c>
      <c r="J395" s="52">
        <v>583.44000000000005</v>
      </c>
      <c r="K395" s="48"/>
      <c r="L395" s="49" t="s">
        <v>2485</v>
      </c>
      <c r="M395" s="12"/>
    </row>
    <row r="396" spans="1:13" ht="12.75" customHeight="1" x14ac:dyDescent="0.25">
      <c r="A396" s="54" t="s">
        <v>657</v>
      </c>
      <c r="B396" s="32" t="s">
        <v>1458</v>
      </c>
      <c r="C396" s="33" t="s">
        <v>1605</v>
      </c>
      <c r="D396" s="27" t="s">
        <v>1182</v>
      </c>
      <c r="E396" s="34" t="s">
        <v>323</v>
      </c>
      <c r="F396" s="9" t="s">
        <v>3</v>
      </c>
      <c r="G396" s="8" t="s">
        <v>526</v>
      </c>
      <c r="H396" s="35" t="s">
        <v>1674</v>
      </c>
      <c r="I396" s="10">
        <v>871.42</v>
      </c>
      <c r="J396" s="52">
        <v>871.42</v>
      </c>
      <c r="K396" s="48"/>
      <c r="L396" s="49" t="s">
        <v>2486</v>
      </c>
      <c r="M396" s="12"/>
    </row>
    <row r="397" spans="1:13" ht="12.75" customHeight="1" x14ac:dyDescent="0.25">
      <c r="A397" s="54" t="s">
        <v>658</v>
      </c>
      <c r="B397" s="32" t="s">
        <v>1675</v>
      </c>
      <c r="C397" s="33" t="s">
        <v>925</v>
      </c>
      <c r="D397" s="27" t="s">
        <v>456</v>
      </c>
      <c r="E397" s="34" t="s">
        <v>455</v>
      </c>
      <c r="F397" s="9" t="s">
        <v>22</v>
      </c>
      <c r="G397" s="8" t="s">
        <v>402</v>
      </c>
      <c r="H397" s="35" t="s">
        <v>1676</v>
      </c>
      <c r="I397" s="10">
        <v>8000</v>
      </c>
      <c r="J397" s="52">
        <v>7999.8</v>
      </c>
      <c r="K397" s="48" t="s">
        <v>2487</v>
      </c>
      <c r="L397" s="49"/>
      <c r="M397" s="12"/>
    </row>
    <row r="398" spans="1:13" ht="12.75" customHeight="1" x14ac:dyDescent="0.25">
      <c r="A398" s="54" t="s">
        <v>659</v>
      </c>
      <c r="B398" s="32" t="s">
        <v>1675</v>
      </c>
      <c r="C398" s="33" t="s">
        <v>934</v>
      </c>
      <c r="D398" s="27" t="s">
        <v>83</v>
      </c>
      <c r="E398" s="34" t="s">
        <v>84</v>
      </c>
      <c r="F398" s="5" t="s">
        <v>2</v>
      </c>
      <c r="G398" s="42" t="s">
        <v>52</v>
      </c>
      <c r="H398" s="36" t="s">
        <v>987</v>
      </c>
      <c r="I398" s="10">
        <v>68950</v>
      </c>
      <c r="J398" s="52">
        <v>7453</v>
      </c>
      <c r="K398" s="50" t="s">
        <v>2488</v>
      </c>
      <c r="L398" s="49"/>
      <c r="M398" s="12"/>
    </row>
    <row r="399" spans="1:13" ht="12.75" customHeight="1" x14ac:dyDescent="0.25">
      <c r="A399" s="54" t="s">
        <v>660</v>
      </c>
      <c r="B399" s="32" t="s">
        <v>1677</v>
      </c>
      <c r="C399" s="33" t="s">
        <v>1605</v>
      </c>
      <c r="D399" s="27" t="s">
        <v>1678</v>
      </c>
      <c r="E399" s="34" t="s">
        <v>1679</v>
      </c>
      <c r="F399" s="9" t="s">
        <v>3</v>
      </c>
      <c r="G399" s="8" t="s">
        <v>526</v>
      </c>
      <c r="H399" s="35" t="s">
        <v>1680</v>
      </c>
      <c r="I399" s="10">
        <v>130.35</v>
      </c>
      <c r="J399" s="52">
        <v>130.35</v>
      </c>
      <c r="K399" s="48"/>
      <c r="L399" s="49" t="s">
        <v>2489</v>
      </c>
      <c r="M399" s="12"/>
    </row>
    <row r="400" spans="1:13" ht="12.75" customHeight="1" x14ac:dyDescent="0.25">
      <c r="A400" s="54" t="s">
        <v>661</v>
      </c>
      <c r="B400" s="32" t="s">
        <v>1681</v>
      </c>
      <c r="C400" s="33" t="s">
        <v>925</v>
      </c>
      <c r="D400" s="27" t="s">
        <v>989</v>
      </c>
      <c r="E400" s="34" t="s">
        <v>317</v>
      </c>
      <c r="F400" s="5" t="s">
        <v>22</v>
      </c>
      <c r="G400" s="4" t="s">
        <v>990</v>
      </c>
      <c r="H400" s="36" t="s">
        <v>991</v>
      </c>
      <c r="I400" s="10">
        <v>30200</v>
      </c>
      <c r="J400" s="52">
        <v>30200</v>
      </c>
      <c r="K400" s="50" t="s">
        <v>2490</v>
      </c>
      <c r="L400" s="49"/>
      <c r="M400" s="12"/>
    </row>
    <row r="401" spans="1:13" ht="12.75" customHeight="1" x14ac:dyDescent="0.25">
      <c r="A401" s="54" t="s">
        <v>662</v>
      </c>
      <c r="B401" s="32" t="s">
        <v>1681</v>
      </c>
      <c r="C401" s="33" t="s">
        <v>925</v>
      </c>
      <c r="D401" s="27" t="s">
        <v>506</v>
      </c>
      <c r="E401" s="34" t="s">
        <v>807</v>
      </c>
      <c r="F401" s="5" t="s">
        <v>22</v>
      </c>
      <c r="G401" s="4" t="s">
        <v>58</v>
      </c>
      <c r="H401" s="36" t="s">
        <v>1682</v>
      </c>
      <c r="I401" s="10">
        <v>6400</v>
      </c>
      <c r="J401" s="52">
        <v>6400</v>
      </c>
      <c r="K401" s="50" t="s">
        <v>2491</v>
      </c>
      <c r="L401" s="49"/>
      <c r="M401" s="12"/>
    </row>
    <row r="402" spans="1:13" ht="12.75" customHeight="1" x14ac:dyDescent="0.25">
      <c r="A402" s="54" t="s">
        <v>663</v>
      </c>
      <c r="B402" s="32" t="s">
        <v>1681</v>
      </c>
      <c r="C402" s="33" t="s">
        <v>1683</v>
      </c>
      <c r="D402" s="27" t="s">
        <v>755</v>
      </c>
      <c r="E402" s="34" t="s">
        <v>756</v>
      </c>
      <c r="F402" s="5" t="s">
        <v>2</v>
      </c>
      <c r="G402" s="4" t="s">
        <v>1684</v>
      </c>
      <c r="H402" s="36" t="s">
        <v>1685</v>
      </c>
      <c r="I402" s="10">
        <v>4500</v>
      </c>
      <c r="J402" s="52">
        <v>4500</v>
      </c>
      <c r="K402" s="50" t="s">
        <v>2492</v>
      </c>
      <c r="L402" s="49"/>
      <c r="M402" s="12"/>
    </row>
    <row r="403" spans="1:13" ht="12.75" customHeight="1" x14ac:dyDescent="0.25">
      <c r="A403" s="54" t="s">
        <v>664</v>
      </c>
      <c r="B403" s="32" t="s">
        <v>1681</v>
      </c>
      <c r="C403" s="33" t="s">
        <v>1686</v>
      </c>
      <c r="D403" s="27" t="s">
        <v>808</v>
      </c>
      <c r="E403" s="34" t="s">
        <v>809</v>
      </c>
      <c r="F403" s="9" t="s">
        <v>3</v>
      </c>
      <c r="G403" s="8" t="s">
        <v>526</v>
      </c>
      <c r="H403" s="35" t="s">
        <v>1687</v>
      </c>
      <c r="I403" s="10">
        <v>4032.06</v>
      </c>
      <c r="J403" s="52">
        <v>4032.06</v>
      </c>
      <c r="K403" s="48"/>
      <c r="L403" s="49" t="s">
        <v>2493</v>
      </c>
      <c r="M403" s="12"/>
    </row>
    <row r="404" spans="1:13" ht="12.75" customHeight="1" x14ac:dyDescent="0.25">
      <c r="A404" s="54" t="s">
        <v>664</v>
      </c>
      <c r="B404" s="32" t="s">
        <v>1681</v>
      </c>
      <c r="C404" s="33" t="s">
        <v>1686</v>
      </c>
      <c r="D404" s="27" t="s">
        <v>808</v>
      </c>
      <c r="E404" s="34" t="s">
        <v>809</v>
      </c>
      <c r="F404" s="9" t="s">
        <v>3</v>
      </c>
      <c r="G404" s="8" t="s">
        <v>459</v>
      </c>
      <c r="H404" s="35" t="s">
        <v>1688</v>
      </c>
      <c r="I404" s="10">
        <v>5215.6000000000004</v>
      </c>
      <c r="J404" s="52">
        <v>5215.6000000000004</v>
      </c>
      <c r="K404" s="48"/>
      <c r="L404" s="49" t="s">
        <v>2493</v>
      </c>
      <c r="M404" s="12"/>
    </row>
    <row r="405" spans="1:13" ht="12.75" customHeight="1" x14ac:dyDescent="0.25">
      <c r="A405" s="54" t="s">
        <v>664</v>
      </c>
      <c r="B405" s="32" t="s">
        <v>1681</v>
      </c>
      <c r="C405" s="33" t="s">
        <v>1686</v>
      </c>
      <c r="D405" s="27" t="s">
        <v>808</v>
      </c>
      <c r="E405" s="34" t="s">
        <v>809</v>
      </c>
      <c r="F405" s="9" t="s">
        <v>3</v>
      </c>
      <c r="G405" s="8" t="s">
        <v>628</v>
      </c>
      <c r="H405" s="35" t="s">
        <v>1689</v>
      </c>
      <c r="I405" s="10">
        <v>3681.6</v>
      </c>
      <c r="J405" s="52">
        <v>3681.6</v>
      </c>
      <c r="K405" s="48"/>
      <c r="L405" s="49" t="s">
        <v>2493</v>
      </c>
      <c r="M405" s="12"/>
    </row>
    <row r="406" spans="1:13" ht="12.75" customHeight="1" x14ac:dyDescent="0.25">
      <c r="A406" s="54" t="s">
        <v>665</v>
      </c>
      <c r="B406" s="32" t="s">
        <v>1488</v>
      </c>
      <c r="C406" s="33" t="s">
        <v>1690</v>
      </c>
      <c r="D406" s="27" t="s">
        <v>169</v>
      </c>
      <c r="E406" s="34" t="s">
        <v>170</v>
      </c>
      <c r="F406" s="9" t="s">
        <v>3</v>
      </c>
      <c r="G406" s="8" t="s">
        <v>146</v>
      </c>
      <c r="H406" s="35" t="s">
        <v>886</v>
      </c>
      <c r="I406" s="10">
        <v>11340</v>
      </c>
      <c r="J406" s="52">
        <v>11340</v>
      </c>
      <c r="K406" s="48"/>
      <c r="L406" s="49" t="s">
        <v>2494</v>
      </c>
      <c r="M406" s="12"/>
    </row>
    <row r="407" spans="1:13" ht="12.75" customHeight="1" x14ac:dyDescent="0.25">
      <c r="A407" s="54" t="s">
        <v>666</v>
      </c>
      <c r="B407" s="32" t="s">
        <v>1488</v>
      </c>
      <c r="C407" s="33" t="s">
        <v>1605</v>
      </c>
      <c r="D407" s="27" t="s">
        <v>1691</v>
      </c>
      <c r="E407" s="34" t="s">
        <v>1692</v>
      </c>
      <c r="F407" s="5" t="s">
        <v>22</v>
      </c>
      <c r="G407" s="41">
        <v>34330000</v>
      </c>
      <c r="H407" s="36" t="s">
        <v>1693</v>
      </c>
      <c r="I407" s="10">
        <v>10998.99</v>
      </c>
      <c r="J407" s="52">
        <v>10998.99</v>
      </c>
      <c r="K407" s="50" t="s">
        <v>2495</v>
      </c>
      <c r="L407" s="49"/>
      <c r="M407" s="12"/>
    </row>
    <row r="408" spans="1:13" ht="12.75" customHeight="1" x14ac:dyDescent="0.25">
      <c r="A408" s="54" t="s">
        <v>667</v>
      </c>
      <c r="B408" s="32" t="s">
        <v>1694</v>
      </c>
      <c r="C408" s="33" t="s">
        <v>1003</v>
      </c>
      <c r="D408" s="27" t="s">
        <v>1695</v>
      </c>
      <c r="E408" s="34" t="s">
        <v>1696</v>
      </c>
      <c r="F408" s="5" t="s">
        <v>2</v>
      </c>
      <c r="G408" s="4" t="s">
        <v>1697</v>
      </c>
      <c r="H408" s="36" t="s">
        <v>1698</v>
      </c>
      <c r="I408" s="10">
        <v>114995.57</v>
      </c>
      <c r="J408" s="52">
        <v>105000.23</v>
      </c>
      <c r="K408" s="50" t="s">
        <v>2496</v>
      </c>
      <c r="L408" s="49"/>
      <c r="M408" s="12"/>
    </row>
    <row r="409" spans="1:13" ht="12.75" customHeight="1" x14ac:dyDescent="0.25">
      <c r="A409" s="54" t="s">
        <v>668</v>
      </c>
      <c r="B409" s="32" t="s">
        <v>1694</v>
      </c>
      <c r="C409" s="33" t="s">
        <v>1605</v>
      </c>
      <c r="D409" s="27" t="s">
        <v>1182</v>
      </c>
      <c r="E409" s="34" t="s">
        <v>323</v>
      </c>
      <c r="F409" s="9" t="s">
        <v>3</v>
      </c>
      <c r="G409" s="8">
        <v>55300000</v>
      </c>
      <c r="H409" s="35" t="s">
        <v>1699</v>
      </c>
      <c r="I409" s="10">
        <v>367.84</v>
      </c>
      <c r="J409" s="52">
        <v>367.84</v>
      </c>
      <c r="K409" s="48"/>
      <c r="L409" s="49" t="s">
        <v>2497</v>
      </c>
      <c r="M409" s="12"/>
    </row>
    <row r="410" spans="1:13" ht="12.75" customHeight="1" x14ac:dyDescent="0.25">
      <c r="A410" s="54" t="s">
        <v>669</v>
      </c>
      <c r="B410" s="32" t="s">
        <v>1694</v>
      </c>
      <c r="C410" s="33" t="s">
        <v>1605</v>
      </c>
      <c r="D410" s="27" t="s">
        <v>244</v>
      </c>
      <c r="E410" s="34" t="s">
        <v>245</v>
      </c>
      <c r="F410" s="5" t="s">
        <v>22</v>
      </c>
      <c r="G410" s="4" t="s">
        <v>1700</v>
      </c>
      <c r="H410" s="36" t="s">
        <v>1701</v>
      </c>
      <c r="I410" s="10">
        <v>11750</v>
      </c>
      <c r="J410" s="52">
        <v>9000</v>
      </c>
      <c r="K410" s="50" t="s">
        <v>2498</v>
      </c>
      <c r="L410" s="49"/>
      <c r="M410" s="12"/>
    </row>
    <row r="411" spans="1:13" ht="12.75" customHeight="1" x14ac:dyDescent="0.25">
      <c r="A411" s="54" t="s">
        <v>680</v>
      </c>
      <c r="B411" s="32" t="s">
        <v>1581</v>
      </c>
      <c r="C411" s="33" t="s">
        <v>1702</v>
      </c>
      <c r="D411" s="27" t="s">
        <v>1703</v>
      </c>
      <c r="E411" s="34" t="s">
        <v>1704</v>
      </c>
      <c r="F411" s="9" t="s">
        <v>22</v>
      </c>
      <c r="G411" s="8" t="s">
        <v>573</v>
      </c>
      <c r="H411" s="35" t="s">
        <v>1705</v>
      </c>
      <c r="I411" s="10">
        <v>8585</v>
      </c>
      <c r="J411" s="52">
        <v>8585</v>
      </c>
      <c r="K411" s="48" t="s">
        <v>2499</v>
      </c>
      <c r="L411" s="49"/>
      <c r="M411" s="12"/>
    </row>
    <row r="412" spans="1:13" ht="12.75" customHeight="1" x14ac:dyDescent="0.25">
      <c r="A412" s="54" t="s">
        <v>681</v>
      </c>
      <c r="B412" s="32" t="s">
        <v>1706</v>
      </c>
      <c r="C412" s="33" t="s">
        <v>1633</v>
      </c>
      <c r="D412" s="27" t="s">
        <v>283</v>
      </c>
      <c r="E412" s="34" t="s">
        <v>1707</v>
      </c>
      <c r="F412" s="9" t="s">
        <v>3</v>
      </c>
      <c r="G412" s="8" t="s">
        <v>236</v>
      </c>
      <c r="H412" s="35" t="s">
        <v>371</v>
      </c>
      <c r="I412" s="10">
        <v>86.4</v>
      </c>
      <c r="J412" s="52">
        <v>86.4</v>
      </c>
      <c r="K412" s="48"/>
      <c r="L412" s="49" t="s">
        <v>2500</v>
      </c>
      <c r="M412" s="12"/>
    </row>
    <row r="413" spans="1:13" ht="12.75" customHeight="1" x14ac:dyDescent="0.25">
      <c r="A413" s="54" t="s">
        <v>681</v>
      </c>
      <c r="B413" s="32" t="s">
        <v>1706</v>
      </c>
      <c r="C413" s="33" t="s">
        <v>1633</v>
      </c>
      <c r="D413" s="27" t="s">
        <v>283</v>
      </c>
      <c r="E413" s="34" t="s">
        <v>1707</v>
      </c>
      <c r="F413" s="9" t="s">
        <v>3</v>
      </c>
      <c r="G413" s="8" t="s">
        <v>232</v>
      </c>
      <c r="H413" s="35" t="s">
        <v>1572</v>
      </c>
      <c r="I413" s="10">
        <v>78.400000000000006</v>
      </c>
      <c r="J413" s="52">
        <v>78.400000000000006</v>
      </c>
      <c r="K413" s="48"/>
      <c r="L413" s="49" t="s">
        <v>2500</v>
      </c>
      <c r="M413" s="12"/>
    </row>
    <row r="414" spans="1:13" ht="12.75" customHeight="1" x14ac:dyDescent="0.25">
      <c r="A414" s="54" t="s">
        <v>682</v>
      </c>
      <c r="B414" s="32" t="s">
        <v>1598</v>
      </c>
      <c r="C414" s="33" t="s">
        <v>1633</v>
      </c>
      <c r="D414" s="27" t="s">
        <v>1204</v>
      </c>
      <c r="E414" s="34" t="s">
        <v>395</v>
      </c>
      <c r="F414" s="9" t="s">
        <v>3</v>
      </c>
      <c r="G414" s="8">
        <v>55300000</v>
      </c>
      <c r="H414" s="35" t="s">
        <v>1708</v>
      </c>
      <c r="I414" s="10">
        <v>721.3</v>
      </c>
      <c r="J414" s="52">
        <v>721.3</v>
      </c>
      <c r="K414" s="48"/>
      <c r="L414" s="49" t="s">
        <v>2501</v>
      </c>
      <c r="M414" s="12"/>
    </row>
    <row r="415" spans="1:13" ht="12.75" customHeight="1" x14ac:dyDescent="0.25">
      <c r="A415" s="54" t="s">
        <v>683</v>
      </c>
      <c r="B415" s="32" t="s">
        <v>1598</v>
      </c>
      <c r="C415" s="33" t="s">
        <v>918</v>
      </c>
      <c r="D415" s="27" t="s">
        <v>1709</v>
      </c>
      <c r="E415" s="34" t="s">
        <v>1710</v>
      </c>
      <c r="F415" s="9" t="s">
        <v>3</v>
      </c>
      <c r="G415" s="8" t="s">
        <v>865</v>
      </c>
      <c r="H415" s="35" t="s">
        <v>1711</v>
      </c>
      <c r="I415" s="10">
        <v>487.5</v>
      </c>
      <c r="J415" s="52">
        <v>487.5</v>
      </c>
      <c r="K415" s="48"/>
      <c r="L415" s="49" t="s">
        <v>2502</v>
      </c>
      <c r="M415" s="12"/>
    </row>
    <row r="416" spans="1:13" ht="12.75" customHeight="1" x14ac:dyDescent="0.25">
      <c r="A416" s="54" t="s">
        <v>684</v>
      </c>
      <c r="B416" s="32" t="s">
        <v>1712</v>
      </c>
      <c r="C416" s="33" t="s">
        <v>1683</v>
      </c>
      <c r="D416" s="27" t="s">
        <v>1256</v>
      </c>
      <c r="E416" s="34" t="s">
        <v>429</v>
      </c>
      <c r="F416" s="9" t="s">
        <v>3</v>
      </c>
      <c r="G416" s="8" t="s">
        <v>1713</v>
      </c>
      <c r="H416" s="35" t="s">
        <v>1714</v>
      </c>
      <c r="I416" s="10">
        <v>3970</v>
      </c>
      <c r="J416" s="52">
        <v>3970</v>
      </c>
      <c r="K416" s="48"/>
      <c r="L416" s="49" t="s">
        <v>2503</v>
      </c>
      <c r="M416" s="12"/>
    </row>
    <row r="417" spans="1:13" ht="12.75" customHeight="1" x14ac:dyDescent="0.25">
      <c r="A417" s="54" t="s">
        <v>685</v>
      </c>
      <c r="B417" s="32" t="s">
        <v>1712</v>
      </c>
      <c r="C417" s="33" t="s">
        <v>1605</v>
      </c>
      <c r="D417" s="27" t="s">
        <v>1715</v>
      </c>
      <c r="E417" s="34" t="s">
        <v>1716</v>
      </c>
      <c r="F417" s="9" t="s">
        <v>3</v>
      </c>
      <c r="G417" s="8">
        <v>55300000</v>
      </c>
      <c r="H417" s="35" t="s">
        <v>1717</v>
      </c>
      <c r="I417" s="10">
        <v>1360.15</v>
      </c>
      <c r="J417" s="52">
        <v>1360.15</v>
      </c>
      <c r="K417" s="48"/>
      <c r="L417" s="49" t="s">
        <v>2504</v>
      </c>
      <c r="M417" s="12"/>
    </row>
    <row r="418" spans="1:13" ht="12.75" customHeight="1" x14ac:dyDescent="0.25">
      <c r="A418" s="54" t="s">
        <v>686</v>
      </c>
      <c r="B418" s="32" t="s">
        <v>1718</v>
      </c>
      <c r="C418" s="33" t="s">
        <v>1683</v>
      </c>
      <c r="D418" s="27" t="s">
        <v>283</v>
      </c>
      <c r="E418" s="34" t="s">
        <v>284</v>
      </c>
      <c r="F418" s="9" t="s">
        <v>3</v>
      </c>
      <c r="G418" s="8" t="s">
        <v>236</v>
      </c>
      <c r="H418" s="35" t="s">
        <v>371</v>
      </c>
      <c r="I418" s="10">
        <f>171.5-68.6</f>
        <v>102.9</v>
      </c>
      <c r="J418" s="52">
        <v>102.9</v>
      </c>
      <c r="K418" s="48"/>
      <c r="L418" s="49" t="s">
        <v>2505</v>
      </c>
      <c r="M418" s="12"/>
    </row>
    <row r="419" spans="1:13" ht="12.75" customHeight="1" x14ac:dyDescent="0.25">
      <c r="A419" s="54" t="s">
        <v>686</v>
      </c>
      <c r="B419" s="32" t="s">
        <v>1718</v>
      </c>
      <c r="C419" s="33" t="s">
        <v>1683</v>
      </c>
      <c r="D419" s="27" t="s">
        <v>283</v>
      </c>
      <c r="E419" s="34" t="s">
        <v>284</v>
      </c>
      <c r="F419" s="9" t="s">
        <v>3</v>
      </c>
      <c r="G419" s="8" t="s">
        <v>232</v>
      </c>
      <c r="H419" s="35" t="s">
        <v>1572</v>
      </c>
      <c r="I419" s="10">
        <v>68.599999999999994</v>
      </c>
      <c r="J419" s="52">
        <v>68.599999999999994</v>
      </c>
      <c r="K419" s="48"/>
      <c r="L419" s="49" t="s">
        <v>2505</v>
      </c>
      <c r="M419" s="12"/>
    </row>
    <row r="420" spans="1:13" ht="12.75" customHeight="1" x14ac:dyDescent="0.25">
      <c r="A420" s="54" t="s">
        <v>687</v>
      </c>
      <c r="B420" s="32" t="s">
        <v>1718</v>
      </c>
      <c r="C420" s="33" t="s">
        <v>1719</v>
      </c>
      <c r="D420" s="27" t="s">
        <v>1275</v>
      </c>
      <c r="E420" s="34" t="s">
        <v>125</v>
      </c>
      <c r="F420" s="9" t="s">
        <v>3</v>
      </c>
      <c r="G420" s="8" t="s">
        <v>243</v>
      </c>
      <c r="H420" s="35" t="s">
        <v>1720</v>
      </c>
      <c r="I420" s="10">
        <v>50</v>
      </c>
      <c r="J420" s="52">
        <v>50</v>
      </c>
      <c r="K420" s="48"/>
      <c r="L420" s="49" t="s">
        <v>2506</v>
      </c>
      <c r="M420" s="12"/>
    </row>
    <row r="421" spans="1:13" ht="12.75" customHeight="1" x14ac:dyDescent="0.25">
      <c r="A421" s="54" t="s">
        <v>688</v>
      </c>
      <c r="B421" s="32" t="s">
        <v>1721</v>
      </c>
      <c r="C421" s="33" t="s">
        <v>1605</v>
      </c>
      <c r="D421" s="27" t="s">
        <v>277</v>
      </c>
      <c r="E421" s="34" t="s">
        <v>278</v>
      </c>
      <c r="F421" s="9" t="s">
        <v>3</v>
      </c>
      <c r="G421" s="8" t="s">
        <v>1722</v>
      </c>
      <c r="H421" s="35" t="s">
        <v>1723</v>
      </c>
      <c r="I421" s="10">
        <v>1200</v>
      </c>
      <c r="J421" s="52">
        <v>1200</v>
      </c>
      <c r="K421" s="48"/>
      <c r="L421" s="49" t="s">
        <v>2507</v>
      </c>
      <c r="M421" s="12"/>
    </row>
    <row r="422" spans="1:13" ht="12.75" customHeight="1" x14ac:dyDescent="0.25">
      <c r="A422" s="54" t="s">
        <v>694</v>
      </c>
      <c r="B422" s="32" t="s">
        <v>1721</v>
      </c>
      <c r="C422" s="33" t="s">
        <v>925</v>
      </c>
      <c r="D422" s="27" t="s">
        <v>1724</v>
      </c>
      <c r="E422" s="34" t="s">
        <v>1725</v>
      </c>
      <c r="F422" s="9" t="s">
        <v>2</v>
      </c>
      <c r="G422" s="8" t="s">
        <v>1726</v>
      </c>
      <c r="H422" s="35" t="s">
        <v>1727</v>
      </c>
      <c r="I422" s="10">
        <v>476519.1</v>
      </c>
      <c r="J422" s="52">
        <v>399829.47</v>
      </c>
      <c r="K422" s="48" t="s">
        <v>2508</v>
      </c>
      <c r="L422" s="49"/>
      <c r="M422" s="12"/>
    </row>
    <row r="423" spans="1:13" ht="12.75" customHeight="1" x14ac:dyDescent="0.25">
      <c r="A423" s="54" t="s">
        <v>1728</v>
      </c>
      <c r="B423" s="32" t="s">
        <v>1721</v>
      </c>
      <c r="C423" s="33" t="s">
        <v>1683</v>
      </c>
      <c r="D423" s="27" t="s">
        <v>1729</v>
      </c>
      <c r="E423" s="34" t="s">
        <v>1730</v>
      </c>
      <c r="F423" s="9" t="s">
        <v>3</v>
      </c>
      <c r="G423" s="8" t="s">
        <v>236</v>
      </c>
      <c r="H423" s="35" t="s">
        <v>371</v>
      </c>
      <c r="I423" s="10">
        <f>198-34</f>
        <v>164</v>
      </c>
      <c r="J423" s="52">
        <v>164</v>
      </c>
      <c r="K423" s="48"/>
      <c r="L423" s="49" t="s">
        <v>2509</v>
      </c>
      <c r="M423" s="12"/>
    </row>
    <row r="424" spans="1:13" ht="12.75" customHeight="1" x14ac:dyDescent="0.25">
      <c r="A424" s="54" t="s">
        <v>1728</v>
      </c>
      <c r="B424" s="32" t="s">
        <v>1721</v>
      </c>
      <c r="C424" s="33" t="s">
        <v>1683</v>
      </c>
      <c r="D424" s="27" t="s">
        <v>1729</v>
      </c>
      <c r="E424" s="34" t="s">
        <v>1730</v>
      </c>
      <c r="F424" s="9" t="s">
        <v>3</v>
      </c>
      <c r="G424" s="8" t="s">
        <v>232</v>
      </c>
      <c r="H424" s="35" t="s">
        <v>1572</v>
      </c>
      <c r="I424" s="10">
        <v>34</v>
      </c>
      <c r="J424" s="52">
        <v>34</v>
      </c>
      <c r="K424" s="48"/>
      <c r="L424" s="49" t="s">
        <v>2509</v>
      </c>
      <c r="M424" s="12"/>
    </row>
    <row r="425" spans="1:13" ht="12.75" customHeight="1" x14ac:dyDescent="0.25">
      <c r="A425" s="54" t="s">
        <v>1731</v>
      </c>
      <c r="B425" s="32" t="s">
        <v>1721</v>
      </c>
      <c r="C425" s="33" t="s">
        <v>842</v>
      </c>
      <c r="D425" s="27" t="s">
        <v>283</v>
      </c>
      <c r="E425" s="34" t="s">
        <v>284</v>
      </c>
      <c r="F425" s="9" t="s">
        <v>3</v>
      </c>
      <c r="G425" s="8" t="s">
        <v>236</v>
      </c>
      <c r="H425" s="35" t="s">
        <v>371</v>
      </c>
      <c r="I425" s="10">
        <v>177.6</v>
      </c>
      <c r="J425" s="52">
        <v>177.6</v>
      </c>
      <c r="K425" s="48"/>
      <c r="L425" s="49" t="s">
        <v>2510</v>
      </c>
      <c r="M425" s="12"/>
    </row>
    <row r="426" spans="1:13" ht="12.75" customHeight="1" x14ac:dyDescent="0.25">
      <c r="A426" s="54" t="s">
        <v>1731</v>
      </c>
      <c r="B426" s="32" t="s">
        <v>1721</v>
      </c>
      <c r="C426" s="33" t="s">
        <v>842</v>
      </c>
      <c r="D426" s="27" t="s">
        <v>283</v>
      </c>
      <c r="E426" s="34" t="s">
        <v>284</v>
      </c>
      <c r="F426" s="9" t="s">
        <v>3</v>
      </c>
      <c r="G426" s="8" t="s">
        <v>232</v>
      </c>
      <c r="H426" s="35" t="s">
        <v>1572</v>
      </c>
      <c r="I426" s="10">
        <v>58.8</v>
      </c>
      <c r="J426" s="52">
        <v>58.8</v>
      </c>
      <c r="K426" s="48"/>
      <c r="L426" s="49" t="s">
        <v>2510</v>
      </c>
      <c r="M426" s="12"/>
    </row>
    <row r="427" spans="1:13" ht="25.5" x14ac:dyDescent="0.25">
      <c r="A427" s="54" t="s">
        <v>695</v>
      </c>
      <c r="B427" s="32" t="s">
        <v>1732</v>
      </c>
      <c r="C427" s="33" t="s">
        <v>1624</v>
      </c>
      <c r="D427" s="27" t="s">
        <v>473</v>
      </c>
      <c r="E427" s="34" t="s">
        <v>474</v>
      </c>
      <c r="F427" s="9" t="s">
        <v>3</v>
      </c>
      <c r="G427" s="8" t="s">
        <v>526</v>
      </c>
      <c r="H427" s="35" t="s">
        <v>1733</v>
      </c>
      <c r="I427" s="10">
        <v>321.86</v>
      </c>
      <c r="J427" s="52">
        <v>321.86</v>
      </c>
      <c r="K427" s="48"/>
      <c r="L427" s="49" t="s">
        <v>2511</v>
      </c>
      <c r="M427" s="12"/>
    </row>
    <row r="428" spans="1:13" ht="11.25" customHeight="1" x14ac:dyDescent="0.25">
      <c r="A428" s="54" t="s">
        <v>696</v>
      </c>
      <c r="B428" s="32" t="s">
        <v>1544</v>
      </c>
      <c r="C428" s="33" t="s">
        <v>1683</v>
      </c>
      <c r="D428" s="27" t="s">
        <v>457</v>
      </c>
      <c r="E428" s="34" t="s">
        <v>458</v>
      </c>
      <c r="F428" s="9" t="s">
        <v>3</v>
      </c>
      <c r="G428" s="8" t="s">
        <v>526</v>
      </c>
      <c r="H428" s="35" t="s">
        <v>1734</v>
      </c>
      <c r="I428" s="10">
        <v>320.97000000000003</v>
      </c>
      <c r="J428" s="52">
        <v>320.97000000000003</v>
      </c>
      <c r="K428" s="48"/>
      <c r="L428" s="49" t="s">
        <v>2512</v>
      </c>
      <c r="M428" s="12"/>
    </row>
    <row r="429" spans="1:13" ht="12.75" customHeight="1" x14ac:dyDescent="0.25">
      <c r="A429" s="54" t="s">
        <v>697</v>
      </c>
      <c r="B429" s="32" t="s">
        <v>1544</v>
      </c>
      <c r="C429" s="33" t="s">
        <v>1003</v>
      </c>
      <c r="D429" s="27" t="s">
        <v>975</v>
      </c>
      <c r="E429" s="34" t="s">
        <v>428</v>
      </c>
      <c r="F429" s="9" t="s">
        <v>3</v>
      </c>
      <c r="G429" s="8" t="s">
        <v>356</v>
      </c>
      <c r="H429" s="35" t="s">
        <v>357</v>
      </c>
      <c r="I429" s="10">
        <v>420</v>
      </c>
      <c r="J429" s="52">
        <v>420</v>
      </c>
      <c r="K429" s="48"/>
      <c r="L429" s="49" t="s">
        <v>2513</v>
      </c>
      <c r="M429" s="12"/>
    </row>
    <row r="430" spans="1:13" ht="12.75" customHeight="1" x14ac:dyDescent="0.25">
      <c r="A430" s="54" t="s">
        <v>1735</v>
      </c>
      <c r="B430" s="32" t="s">
        <v>1544</v>
      </c>
      <c r="C430" s="33" t="s">
        <v>1683</v>
      </c>
      <c r="D430" s="27" t="s">
        <v>490</v>
      </c>
      <c r="E430" s="34" t="s">
        <v>491</v>
      </c>
      <c r="F430" s="9" t="s">
        <v>3</v>
      </c>
      <c r="G430" s="8" t="s">
        <v>526</v>
      </c>
      <c r="H430" s="35" t="s">
        <v>1736</v>
      </c>
      <c r="I430" s="10">
        <v>868.56</v>
      </c>
      <c r="J430" s="52">
        <v>868.56</v>
      </c>
      <c r="K430" s="48"/>
      <c r="L430" s="49" t="s">
        <v>2514</v>
      </c>
      <c r="M430" s="12"/>
    </row>
    <row r="431" spans="1:13" ht="12.75" customHeight="1" x14ac:dyDescent="0.25">
      <c r="A431" s="54" t="s">
        <v>1737</v>
      </c>
      <c r="B431" s="32" t="s">
        <v>1738</v>
      </c>
      <c r="C431" s="33" t="s">
        <v>1605</v>
      </c>
      <c r="D431" s="27" t="s">
        <v>1739</v>
      </c>
      <c r="E431" s="34" t="s">
        <v>1740</v>
      </c>
      <c r="F431" s="9" t="s">
        <v>3</v>
      </c>
      <c r="G431" s="8" t="s">
        <v>1741</v>
      </c>
      <c r="H431" s="35" t="s">
        <v>1742</v>
      </c>
      <c r="I431" s="10">
        <v>135</v>
      </c>
      <c r="J431" s="52">
        <v>135</v>
      </c>
      <c r="K431" s="48"/>
      <c r="L431" s="49" t="s">
        <v>2515</v>
      </c>
      <c r="M431" s="12"/>
    </row>
    <row r="432" spans="1:13" ht="12.75" customHeight="1" x14ac:dyDescent="0.25">
      <c r="A432" s="54" t="s">
        <v>701</v>
      </c>
      <c r="B432" s="32" t="s">
        <v>1738</v>
      </c>
      <c r="C432" s="33" t="s">
        <v>1683</v>
      </c>
      <c r="D432" s="27" t="s">
        <v>1204</v>
      </c>
      <c r="E432" s="34" t="s">
        <v>395</v>
      </c>
      <c r="F432" s="9" t="s">
        <v>3</v>
      </c>
      <c r="G432" s="8" t="s">
        <v>526</v>
      </c>
      <c r="H432" s="35" t="s">
        <v>1743</v>
      </c>
      <c r="I432" s="10">
        <v>774.15</v>
      </c>
      <c r="J432" s="52">
        <v>774.15</v>
      </c>
      <c r="K432" s="48"/>
      <c r="L432" s="49" t="s">
        <v>2516</v>
      </c>
      <c r="M432" s="12"/>
    </row>
    <row r="433" spans="1:13" ht="12.75" customHeight="1" x14ac:dyDescent="0.25">
      <c r="A433" s="54" t="s">
        <v>1744</v>
      </c>
      <c r="B433" s="32" t="s">
        <v>1506</v>
      </c>
      <c r="C433" s="33" t="s">
        <v>1633</v>
      </c>
      <c r="D433" s="27" t="s">
        <v>237</v>
      </c>
      <c r="E433" s="34" t="s">
        <v>238</v>
      </c>
      <c r="F433" s="9" t="s">
        <v>3</v>
      </c>
      <c r="G433" s="8" t="s">
        <v>236</v>
      </c>
      <c r="H433" s="35" t="s">
        <v>371</v>
      </c>
      <c r="I433" s="10">
        <v>120.59</v>
      </c>
      <c r="J433" s="52">
        <v>120.59</v>
      </c>
      <c r="K433" s="48"/>
      <c r="L433" s="49" t="s">
        <v>2517</v>
      </c>
      <c r="M433" s="12"/>
    </row>
    <row r="434" spans="1:13" ht="12.75" customHeight="1" x14ac:dyDescent="0.25">
      <c r="A434" s="54" t="s">
        <v>1745</v>
      </c>
      <c r="B434" s="32" t="s">
        <v>1504</v>
      </c>
      <c r="C434" s="33" t="s">
        <v>1683</v>
      </c>
      <c r="D434" s="27" t="s">
        <v>283</v>
      </c>
      <c r="E434" s="34" t="s">
        <v>284</v>
      </c>
      <c r="F434" s="9" t="s">
        <v>3</v>
      </c>
      <c r="G434" s="8" t="s">
        <v>236</v>
      </c>
      <c r="H434" s="35" t="s">
        <v>371</v>
      </c>
      <c r="I434" s="10">
        <f>229.2-68.6</f>
        <v>160.6</v>
      </c>
      <c r="J434" s="52">
        <v>160.6</v>
      </c>
      <c r="K434" s="48"/>
      <c r="L434" s="49" t="s">
        <v>2518</v>
      </c>
      <c r="M434" s="12"/>
    </row>
    <row r="435" spans="1:13" ht="12.75" customHeight="1" x14ac:dyDescent="0.25">
      <c r="A435" s="54" t="s">
        <v>1745</v>
      </c>
      <c r="B435" s="32" t="s">
        <v>1504</v>
      </c>
      <c r="C435" s="33" t="s">
        <v>1683</v>
      </c>
      <c r="D435" s="27" t="s">
        <v>283</v>
      </c>
      <c r="E435" s="34" t="s">
        <v>284</v>
      </c>
      <c r="F435" s="9" t="s">
        <v>3</v>
      </c>
      <c r="G435" s="8" t="s">
        <v>232</v>
      </c>
      <c r="H435" s="35" t="s">
        <v>1572</v>
      </c>
      <c r="I435" s="10">
        <f>68.6</f>
        <v>68.599999999999994</v>
      </c>
      <c r="J435" s="52">
        <v>68.599999999999994</v>
      </c>
      <c r="K435" s="48"/>
      <c r="L435" s="49" t="s">
        <v>2518</v>
      </c>
      <c r="M435" s="12"/>
    </row>
    <row r="436" spans="1:13" ht="12.75" customHeight="1" x14ac:dyDescent="0.25">
      <c r="A436" s="54" t="s">
        <v>702</v>
      </c>
      <c r="B436" s="32" t="s">
        <v>1479</v>
      </c>
      <c r="C436" s="33" t="s">
        <v>1686</v>
      </c>
      <c r="D436" s="27" t="s">
        <v>434</v>
      </c>
      <c r="E436" s="34" t="s">
        <v>435</v>
      </c>
      <c r="F436" s="9" t="s">
        <v>3</v>
      </c>
      <c r="G436" s="8" t="s">
        <v>232</v>
      </c>
      <c r="H436" s="35" t="s">
        <v>879</v>
      </c>
      <c r="I436" s="10">
        <v>525</v>
      </c>
      <c r="J436" s="52">
        <v>525</v>
      </c>
      <c r="K436" s="48"/>
      <c r="L436" s="49" t="s">
        <v>2519</v>
      </c>
      <c r="M436" s="12"/>
    </row>
    <row r="437" spans="1:13" ht="12.75" customHeight="1" x14ac:dyDescent="0.25">
      <c r="A437" s="54" t="s">
        <v>703</v>
      </c>
      <c r="B437" s="32" t="s">
        <v>1746</v>
      </c>
      <c r="C437" s="33" t="s">
        <v>1683</v>
      </c>
      <c r="D437" s="27" t="s">
        <v>723</v>
      </c>
      <c r="E437" s="34" t="s">
        <v>726</v>
      </c>
      <c r="F437" s="9" t="s">
        <v>3</v>
      </c>
      <c r="G437" s="8" t="s">
        <v>526</v>
      </c>
      <c r="H437" s="35" t="s">
        <v>1543</v>
      </c>
      <c r="I437" s="10">
        <v>765.58</v>
      </c>
      <c r="J437" s="52">
        <v>765.58</v>
      </c>
      <c r="K437" s="48"/>
      <c r="L437" s="49" t="s">
        <v>2520</v>
      </c>
      <c r="M437" s="12"/>
    </row>
    <row r="438" spans="1:13" ht="12.75" customHeight="1" x14ac:dyDescent="0.25">
      <c r="A438" s="54" t="s">
        <v>1747</v>
      </c>
      <c r="B438" s="32" t="s">
        <v>1746</v>
      </c>
      <c r="C438" s="33" t="s">
        <v>1683</v>
      </c>
      <c r="D438" s="27" t="s">
        <v>283</v>
      </c>
      <c r="E438" s="34" t="s">
        <v>284</v>
      </c>
      <c r="F438" s="9" t="s">
        <v>3</v>
      </c>
      <c r="G438" s="8" t="s">
        <v>236</v>
      </c>
      <c r="H438" s="35" t="s">
        <v>371</v>
      </c>
      <c r="I438" s="10">
        <v>220</v>
      </c>
      <c r="J438" s="52">
        <v>220</v>
      </c>
      <c r="K438" s="48"/>
      <c r="L438" s="49" t="s">
        <v>2521</v>
      </c>
      <c r="M438" s="12"/>
    </row>
    <row r="439" spans="1:13" ht="12.75" customHeight="1" x14ac:dyDescent="0.25">
      <c r="A439" s="54" t="s">
        <v>1747</v>
      </c>
      <c r="B439" s="32" t="s">
        <v>1746</v>
      </c>
      <c r="C439" s="33" t="s">
        <v>1683</v>
      </c>
      <c r="D439" s="27" t="s">
        <v>283</v>
      </c>
      <c r="E439" s="34" t="s">
        <v>284</v>
      </c>
      <c r="F439" s="9" t="s">
        <v>3</v>
      </c>
      <c r="G439" s="8" t="s">
        <v>232</v>
      </c>
      <c r="H439" s="35" t="s">
        <v>1572</v>
      </c>
      <c r="I439" s="10">
        <v>39.200000000000003</v>
      </c>
      <c r="J439" s="52">
        <v>39.200000000000003</v>
      </c>
      <c r="K439" s="48"/>
      <c r="L439" s="49" t="s">
        <v>2521</v>
      </c>
      <c r="M439" s="12"/>
    </row>
    <row r="440" spans="1:13" ht="12.75" customHeight="1" x14ac:dyDescent="0.25">
      <c r="A440" s="54" t="s">
        <v>1748</v>
      </c>
      <c r="B440" s="32" t="s">
        <v>1746</v>
      </c>
      <c r="C440" s="33" t="s">
        <v>1633</v>
      </c>
      <c r="D440" s="27" t="s">
        <v>237</v>
      </c>
      <c r="E440" s="34" t="s">
        <v>238</v>
      </c>
      <c r="F440" s="9" t="s">
        <v>3</v>
      </c>
      <c r="G440" s="8" t="s">
        <v>236</v>
      </c>
      <c r="H440" s="35" t="s">
        <v>371</v>
      </c>
      <c r="I440" s="10">
        <v>91.2</v>
      </c>
      <c r="J440" s="52">
        <v>91.2</v>
      </c>
      <c r="K440" s="48"/>
      <c r="L440" s="49" t="s">
        <v>2522</v>
      </c>
      <c r="M440" s="12"/>
    </row>
    <row r="441" spans="1:13" ht="12.75" customHeight="1" x14ac:dyDescent="0.25">
      <c r="A441" s="54" t="s">
        <v>1749</v>
      </c>
      <c r="B441" s="32" t="s">
        <v>1746</v>
      </c>
      <c r="C441" s="33" t="s">
        <v>1633</v>
      </c>
      <c r="D441" s="27" t="s">
        <v>715</v>
      </c>
      <c r="E441" s="34" t="s">
        <v>716</v>
      </c>
      <c r="F441" s="9" t="s">
        <v>3</v>
      </c>
      <c r="G441" s="8" t="s">
        <v>232</v>
      </c>
      <c r="H441" s="35" t="s">
        <v>1568</v>
      </c>
      <c r="I441" s="10">
        <v>50</v>
      </c>
      <c r="J441" s="52">
        <v>50</v>
      </c>
      <c r="K441" s="48"/>
      <c r="L441" s="49" t="s">
        <v>2523</v>
      </c>
      <c r="M441" s="12"/>
    </row>
    <row r="442" spans="1:13" ht="12.75" customHeight="1" x14ac:dyDescent="0.25">
      <c r="A442" s="54" t="s">
        <v>1750</v>
      </c>
      <c r="B442" s="32" t="s">
        <v>1751</v>
      </c>
      <c r="C442" s="33" t="s">
        <v>1633</v>
      </c>
      <c r="D442" s="27" t="s">
        <v>237</v>
      </c>
      <c r="E442" s="34" t="s">
        <v>238</v>
      </c>
      <c r="F442" s="9" t="s">
        <v>3</v>
      </c>
      <c r="G442" s="8" t="s">
        <v>236</v>
      </c>
      <c r="H442" s="35" t="s">
        <v>371</v>
      </c>
      <c r="I442" s="10">
        <v>224.8</v>
      </c>
      <c r="J442" s="52">
        <v>224.8</v>
      </c>
      <c r="K442" s="48"/>
      <c r="L442" s="49" t="s">
        <v>2524</v>
      </c>
      <c r="M442" s="12"/>
    </row>
    <row r="443" spans="1:13" ht="12.75" customHeight="1" x14ac:dyDescent="0.25">
      <c r="A443" s="54" t="s">
        <v>1752</v>
      </c>
      <c r="B443" s="32" t="s">
        <v>1753</v>
      </c>
      <c r="C443" s="33" t="s">
        <v>85</v>
      </c>
      <c r="D443" s="27" t="s">
        <v>1754</v>
      </c>
      <c r="E443" s="34" t="s">
        <v>1755</v>
      </c>
      <c r="F443" s="9" t="s">
        <v>3</v>
      </c>
      <c r="G443" s="8" t="s">
        <v>232</v>
      </c>
      <c r="H443" s="35" t="s">
        <v>1756</v>
      </c>
      <c r="I443" s="10">
        <v>150</v>
      </c>
      <c r="J443" s="52">
        <v>150</v>
      </c>
      <c r="K443" s="48"/>
      <c r="L443" s="49" t="s">
        <v>2525</v>
      </c>
      <c r="M443" s="12"/>
    </row>
    <row r="444" spans="1:13" ht="12.75" customHeight="1" x14ac:dyDescent="0.25">
      <c r="A444" s="54" t="s">
        <v>704</v>
      </c>
      <c r="B444" s="32" t="s">
        <v>1757</v>
      </c>
      <c r="C444" s="33" t="s">
        <v>1758</v>
      </c>
      <c r="D444" s="27" t="s">
        <v>247</v>
      </c>
      <c r="E444" s="34" t="s">
        <v>248</v>
      </c>
      <c r="F444" s="9" t="s">
        <v>3</v>
      </c>
      <c r="G444" s="8" t="s">
        <v>243</v>
      </c>
      <c r="H444" s="35" t="s">
        <v>1759</v>
      </c>
      <c r="I444" s="10">
        <v>40</v>
      </c>
      <c r="J444" s="52">
        <v>40</v>
      </c>
      <c r="K444" s="48"/>
      <c r="L444" s="49" t="s">
        <v>2526</v>
      </c>
      <c r="M444" s="12"/>
    </row>
    <row r="445" spans="1:13" ht="12.75" customHeight="1" x14ac:dyDescent="0.25">
      <c r="A445" s="54" t="s">
        <v>705</v>
      </c>
      <c r="B445" s="32" t="s">
        <v>1757</v>
      </c>
      <c r="C445" s="33" t="s">
        <v>1683</v>
      </c>
      <c r="D445" s="27" t="s">
        <v>808</v>
      </c>
      <c r="E445" s="34" t="s">
        <v>809</v>
      </c>
      <c r="F445" s="9" t="s">
        <v>3</v>
      </c>
      <c r="G445" s="8" t="s">
        <v>526</v>
      </c>
      <c r="H445" s="35" t="s">
        <v>1760</v>
      </c>
      <c r="I445" s="10">
        <v>1079.7</v>
      </c>
      <c r="J445" s="52">
        <v>1079.7</v>
      </c>
      <c r="K445" s="48"/>
      <c r="L445" s="49" t="s">
        <v>2527</v>
      </c>
      <c r="M445" s="12"/>
    </row>
    <row r="446" spans="1:13" ht="12.75" customHeight="1" x14ac:dyDescent="0.25">
      <c r="A446" s="54" t="s">
        <v>706</v>
      </c>
      <c r="B446" s="32" t="s">
        <v>1757</v>
      </c>
      <c r="C446" s="33" t="s">
        <v>1683</v>
      </c>
      <c r="D446" s="27" t="s">
        <v>1761</v>
      </c>
      <c r="E446" s="34" t="s">
        <v>1762</v>
      </c>
      <c r="F446" s="9" t="s">
        <v>3</v>
      </c>
      <c r="G446" s="8" t="s">
        <v>526</v>
      </c>
      <c r="H446" s="35" t="s">
        <v>1763</v>
      </c>
      <c r="I446" s="10">
        <v>484</v>
      </c>
      <c r="J446" s="52">
        <v>484</v>
      </c>
      <c r="K446" s="48"/>
      <c r="L446" s="49" t="s">
        <v>2528</v>
      </c>
      <c r="M446" s="12"/>
    </row>
    <row r="447" spans="1:13" ht="12.75" customHeight="1" x14ac:dyDescent="0.25">
      <c r="A447" s="54" t="s">
        <v>708</v>
      </c>
      <c r="B447" s="32" t="s">
        <v>1757</v>
      </c>
      <c r="C447" s="33" t="s">
        <v>1683</v>
      </c>
      <c r="D447" s="27" t="s">
        <v>810</v>
      </c>
      <c r="E447" s="34" t="s">
        <v>811</v>
      </c>
      <c r="F447" s="9" t="s">
        <v>3</v>
      </c>
      <c r="G447" s="8" t="s">
        <v>1764</v>
      </c>
      <c r="H447" s="35" t="s">
        <v>1765</v>
      </c>
      <c r="I447" s="10">
        <v>28</v>
      </c>
      <c r="J447" s="52">
        <v>28</v>
      </c>
      <c r="K447" s="48"/>
      <c r="L447" s="49" t="s">
        <v>2529</v>
      </c>
      <c r="M447" s="12"/>
    </row>
    <row r="448" spans="1:13" ht="12.75" customHeight="1" x14ac:dyDescent="0.25">
      <c r="A448" s="54" t="s">
        <v>709</v>
      </c>
      <c r="B448" s="32" t="s">
        <v>1757</v>
      </c>
      <c r="C448" s="33" t="s">
        <v>85</v>
      </c>
      <c r="D448" s="27" t="s">
        <v>1204</v>
      </c>
      <c r="E448" s="34" t="s">
        <v>395</v>
      </c>
      <c r="F448" s="9" t="s">
        <v>3</v>
      </c>
      <c r="G448" s="8" t="s">
        <v>526</v>
      </c>
      <c r="H448" s="35" t="s">
        <v>1766</v>
      </c>
      <c r="I448" s="10">
        <v>582.4</v>
      </c>
      <c r="J448" s="52">
        <v>582.4</v>
      </c>
      <c r="K448" s="48"/>
      <c r="L448" s="49" t="s">
        <v>2530</v>
      </c>
      <c r="M448" s="12"/>
    </row>
    <row r="449" spans="1:13" ht="12.75" customHeight="1" x14ac:dyDescent="0.25">
      <c r="A449" s="54" t="s">
        <v>710</v>
      </c>
      <c r="B449" s="32" t="s">
        <v>1767</v>
      </c>
      <c r="C449" s="33" t="s">
        <v>1683</v>
      </c>
      <c r="D449" s="27" t="s">
        <v>313</v>
      </c>
      <c r="E449" s="34" t="s">
        <v>314</v>
      </c>
      <c r="F449" s="9" t="s">
        <v>3</v>
      </c>
      <c r="G449" s="8" t="s">
        <v>1768</v>
      </c>
      <c r="H449" s="35" t="s">
        <v>1769</v>
      </c>
      <c r="I449" s="10">
        <v>1500</v>
      </c>
      <c r="J449" s="52">
        <v>1500</v>
      </c>
      <c r="K449" s="48"/>
      <c r="L449" s="49" t="s">
        <v>2531</v>
      </c>
      <c r="M449" s="12"/>
    </row>
    <row r="450" spans="1:13" ht="12.75" customHeight="1" x14ac:dyDescent="0.25">
      <c r="A450" s="54" t="s">
        <v>711</v>
      </c>
      <c r="B450" s="32" t="s">
        <v>1767</v>
      </c>
      <c r="C450" s="33" t="s">
        <v>1633</v>
      </c>
      <c r="D450" s="27" t="s">
        <v>1770</v>
      </c>
      <c r="E450" s="34" t="s">
        <v>316</v>
      </c>
      <c r="F450" s="9" t="s">
        <v>3</v>
      </c>
      <c r="G450" s="8" t="s">
        <v>274</v>
      </c>
      <c r="H450" s="35" t="s">
        <v>1771</v>
      </c>
      <c r="I450" s="10">
        <v>124400</v>
      </c>
      <c r="J450" s="52">
        <v>124400</v>
      </c>
      <c r="K450" s="48"/>
      <c r="L450" s="49" t="s">
        <v>2532</v>
      </c>
      <c r="M450" s="12"/>
    </row>
    <row r="451" spans="1:13" ht="12.75" customHeight="1" x14ac:dyDescent="0.25">
      <c r="A451" s="54" t="s">
        <v>1772</v>
      </c>
      <c r="B451" s="32" t="s">
        <v>1773</v>
      </c>
      <c r="C451" s="33" t="s">
        <v>85</v>
      </c>
      <c r="D451" s="27" t="s">
        <v>1204</v>
      </c>
      <c r="E451" s="34" t="s">
        <v>395</v>
      </c>
      <c r="F451" s="9" t="s">
        <v>3</v>
      </c>
      <c r="G451" s="8" t="s">
        <v>526</v>
      </c>
      <c r="H451" s="35" t="s">
        <v>1766</v>
      </c>
      <c r="I451" s="10">
        <v>401.2</v>
      </c>
      <c r="J451" s="52">
        <v>401.2</v>
      </c>
      <c r="K451" s="48"/>
      <c r="L451" s="49" t="s">
        <v>2533</v>
      </c>
      <c r="M451" s="12"/>
    </row>
    <row r="452" spans="1:13" ht="12.75" customHeight="1" x14ac:dyDescent="0.25">
      <c r="A452" s="54" t="s">
        <v>712</v>
      </c>
      <c r="B452" s="32" t="s">
        <v>1773</v>
      </c>
      <c r="C452" s="33" t="s">
        <v>1683</v>
      </c>
      <c r="D452" s="27" t="s">
        <v>1774</v>
      </c>
      <c r="E452" s="34" t="s">
        <v>1775</v>
      </c>
      <c r="F452" s="9" t="s">
        <v>3</v>
      </c>
      <c r="G452" s="8" t="s">
        <v>865</v>
      </c>
      <c r="H452" s="35" t="s">
        <v>1711</v>
      </c>
      <c r="I452" s="10">
        <v>250</v>
      </c>
      <c r="J452" s="52">
        <v>250</v>
      </c>
      <c r="K452" s="48"/>
      <c r="L452" s="49" t="s">
        <v>2534</v>
      </c>
      <c r="M452" s="12"/>
    </row>
    <row r="453" spans="1:13" ht="12.75" customHeight="1" x14ac:dyDescent="0.25">
      <c r="A453" s="54" t="s">
        <v>1776</v>
      </c>
      <c r="B453" s="32" t="s">
        <v>1777</v>
      </c>
      <c r="C453" s="33" t="s">
        <v>1683</v>
      </c>
      <c r="D453" s="27" t="s">
        <v>1778</v>
      </c>
      <c r="E453" s="34" t="s">
        <v>1779</v>
      </c>
      <c r="F453" s="9" t="s">
        <v>3</v>
      </c>
      <c r="G453" s="8" t="s">
        <v>865</v>
      </c>
      <c r="H453" s="35" t="s">
        <v>1780</v>
      </c>
      <c r="I453" s="10">
        <v>2500</v>
      </c>
      <c r="J453" s="52">
        <v>7080</v>
      </c>
      <c r="K453" s="48"/>
      <c r="L453" s="49" t="s">
        <v>2535</v>
      </c>
      <c r="M453" s="12"/>
    </row>
    <row r="454" spans="1:13" ht="12.75" customHeight="1" x14ac:dyDescent="0.25">
      <c r="A454" s="54" t="s">
        <v>717</v>
      </c>
      <c r="B454" s="32" t="s">
        <v>1777</v>
      </c>
      <c r="C454" s="33" t="s">
        <v>85</v>
      </c>
      <c r="D454" s="27" t="s">
        <v>997</v>
      </c>
      <c r="E454" s="34" t="s">
        <v>174</v>
      </c>
      <c r="F454" s="9" t="s">
        <v>2</v>
      </c>
      <c r="G454" s="8" t="s">
        <v>670</v>
      </c>
      <c r="H454" s="35" t="s">
        <v>1781</v>
      </c>
      <c r="I454" s="10">
        <v>7080</v>
      </c>
      <c r="J454" s="52">
        <v>7080</v>
      </c>
      <c r="K454" s="48" t="s">
        <v>2536</v>
      </c>
      <c r="L454" s="49"/>
      <c r="M454" s="12"/>
    </row>
    <row r="455" spans="1:13" ht="12.75" customHeight="1" x14ac:dyDescent="0.25">
      <c r="A455" s="54" t="s">
        <v>1782</v>
      </c>
      <c r="B455" s="32" t="s">
        <v>1783</v>
      </c>
      <c r="C455" s="33" t="s">
        <v>925</v>
      </c>
      <c r="D455" s="27" t="s">
        <v>596</v>
      </c>
      <c r="E455" s="34" t="s">
        <v>597</v>
      </c>
      <c r="F455" s="9" t="s">
        <v>3</v>
      </c>
      <c r="G455" s="8" t="s">
        <v>1643</v>
      </c>
      <c r="H455" s="35" t="s">
        <v>1784</v>
      </c>
      <c r="I455" s="10">
        <v>1060</v>
      </c>
      <c r="J455" s="52">
        <v>1060</v>
      </c>
      <c r="K455" s="48"/>
      <c r="L455" s="49" t="s">
        <v>2537</v>
      </c>
      <c r="M455" s="12"/>
    </row>
    <row r="456" spans="1:13" ht="12.75" customHeight="1" x14ac:dyDescent="0.25">
      <c r="A456" s="54" t="s">
        <v>718</v>
      </c>
      <c r="B456" s="32" t="s">
        <v>1785</v>
      </c>
      <c r="C456" s="33" t="s">
        <v>85</v>
      </c>
      <c r="D456" s="27" t="s">
        <v>1344</v>
      </c>
      <c r="E456" s="34" t="s">
        <v>849</v>
      </c>
      <c r="F456" s="9" t="s">
        <v>22</v>
      </c>
      <c r="G456" s="8">
        <v>39294100</v>
      </c>
      <c r="H456" s="35" t="s">
        <v>1786</v>
      </c>
      <c r="I456" s="10">
        <v>1482</v>
      </c>
      <c r="J456" s="52">
        <v>1482</v>
      </c>
      <c r="K456" s="48" t="s">
        <v>2538</v>
      </c>
      <c r="L456" s="49"/>
      <c r="M456" s="12"/>
    </row>
    <row r="457" spans="1:13" ht="12.75" customHeight="1" x14ac:dyDescent="0.25">
      <c r="A457" s="54" t="s">
        <v>1787</v>
      </c>
      <c r="B457" s="32" t="s">
        <v>1785</v>
      </c>
      <c r="C457" s="33" t="s">
        <v>85</v>
      </c>
      <c r="D457" s="27" t="s">
        <v>354</v>
      </c>
      <c r="E457" s="34" t="s">
        <v>355</v>
      </c>
      <c r="F457" s="9" t="s">
        <v>22</v>
      </c>
      <c r="G457" s="8">
        <v>22459100</v>
      </c>
      <c r="H457" s="35" t="s">
        <v>129</v>
      </c>
      <c r="I457" s="10">
        <v>12599</v>
      </c>
      <c r="J457" s="52">
        <v>12599</v>
      </c>
      <c r="K457" s="48" t="s">
        <v>2539</v>
      </c>
      <c r="L457" s="49"/>
      <c r="M457" s="12"/>
    </row>
    <row r="458" spans="1:13" ht="12.75" customHeight="1" x14ac:dyDescent="0.25">
      <c r="A458" s="54" t="s">
        <v>719</v>
      </c>
      <c r="B458" s="32" t="s">
        <v>1785</v>
      </c>
      <c r="C458" s="33" t="s">
        <v>62</v>
      </c>
      <c r="D458" s="27" t="s">
        <v>1788</v>
      </c>
      <c r="E458" s="34" t="s">
        <v>1789</v>
      </c>
      <c r="F458" s="9" t="s">
        <v>22</v>
      </c>
      <c r="G458" s="8" t="s">
        <v>573</v>
      </c>
      <c r="H458" s="35" t="s">
        <v>1790</v>
      </c>
      <c r="I458" s="10">
        <v>69699.34</v>
      </c>
      <c r="J458" s="52">
        <v>69237.180000000008</v>
      </c>
      <c r="K458" s="48" t="s">
        <v>2540</v>
      </c>
      <c r="L458" s="49"/>
      <c r="M458" s="12"/>
    </row>
    <row r="459" spans="1:13" ht="12.75" customHeight="1" x14ac:dyDescent="0.25">
      <c r="A459" s="54" t="s">
        <v>1791</v>
      </c>
      <c r="B459" s="32" t="s">
        <v>1785</v>
      </c>
      <c r="C459" s="33" t="s">
        <v>1003</v>
      </c>
      <c r="D459" s="27" t="s">
        <v>237</v>
      </c>
      <c r="E459" s="34" t="s">
        <v>238</v>
      </c>
      <c r="F459" s="9" t="s">
        <v>3</v>
      </c>
      <c r="G459" s="8" t="s">
        <v>236</v>
      </c>
      <c r="H459" s="35" t="s">
        <v>371</v>
      </c>
      <c r="I459" s="10">
        <v>201.09</v>
      </c>
      <c r="J459" s="52">
        <v>201.09</v>
      </c>
      <c r="K459" s="48"/>
      <c r="L459" s="49" t="s">
        <v>2541</v>
      </c>
      <c r="M459" s="12"/>
    </row>
    <row r="460" spans="1:13" ht="12.75" customHeight="1" x14ac:dyDescent="0.25">
      <c r="A460" s="54" t="s">
        <v>720</v>
      </c>
      <c r="B460" s="32" t="s">
        <v>1785</v>
      </c>
      <c r="C460" s="33" t="s">
        <v>85</v>
      </c>
      <c r="D460" s="27" t="s">
        <v>1792</v>
      </c>
      <c r="E460" s="34" t="s">
        <v>1793</v>
      </c>
      <c r="F460" s="9" t="s">
        <v>2</v>
      </c>
      <c r="G460" s="8" t="s">
        <v>1596</v>
      </c>
      <c r="H460" s="35" t="s">
        <v>1794</v>
      </c>
      <c r="I460" s="10">
        <v>261439.88</v>
      </c>
      <c r="J460" s="52">
        <v>93096.19</v>
      </c>
      <c r="K460" s="48" t="s">
        <v>2542</v>
      </c>
      <c r="L460" s="49"/>
      <c r="M460" s="12"/>
    </row>
    <row r="461" spans="1:13" ht="12.75" customHeight="1" x14ac:dyDescent="0.25">
      <c r="A461" s="54" t="s">
        <v>1795</v>
      </c>
      <c r="B461" s="32" t="s">
        <v>1785</v>
      </c>
      <c r="C461" s="33" t="s">
        <v>1003</v>
      </c>
      <c r="D461" s="27" t="s">
        <v>283</v>
      </c>
      <c r="E461" s="34" t="s">
        <v>284</v>
      </c>
      <c r="F461" s="9" t="s">
        <v>3</v>
      </c>
      <c r="G461" s="8" t="s">
        <v>236</v>
      </c>
      <c r="H461" s="35" t="s">
        <v>371</v>
      </c>
      <c r="I461" s="10">
        <v>55</v>
      </c>
      <c r="J461" s="52">
        <v>55</v>
      </c>
      <c r="K461" s="48"/>
      <c r="L461" s="49" t="s">
        <v>2543</v>
      </c>
      <c r="M461" s="12"/>
    </row>
    <row r="462" spans="1:13" ht="12.75" customHeight="1" x14ac:dyDescent="0.25">
      <c r="A462" s="54" t="s">
        <v>1795</v>
      </c>
      <c r="B462" s="32" t="s">
        <v>1785</v>
      </c>
      <c r="C462" s="33" t="s">
        <v>1003</v>
      </c>
      <c r="D462" s="27" t="s">
        <v>283</v>
      </c>
      <c r="E462" s="34" t="s">
        <v>284</v>
      </c>
      <c r="F462" s="9" t="s">
        <v>3</v>
      </c>
      <c r="G462" s="8" t="s">
        <v>232</v>
      </c>
      <c r="H462" s="35" t="s">
        <v>1572</v>
      </c>
      <c r="I462" s="10">
        <v>9.8000000000000007</v>
      </c>
      <c r="J462" s="52">
        <v>9.8000000000000007</v>
      </c>
      <c r="K462" s="48"/>
      <c r="L462" s="49" t="s">
        <v>2543</v>
      </c>
      <c r="M462" s="12"/>
    </row>
    <row r="463" spans="1:13" ht="12.75" customHeight="1" x14ac:dyDescent="0.25">
      <c r="A463" s="54" t="s">
        <v>1796</v>
      </c>
      <c r="B463" s="32" t="s">
        <v>1785</v>
      </c>
      <c r="C463" s="33" t="s">
        <v>1003</v>
      </c>
      <c r="D463" s="27" t="s">
        <v>1619</v>
      </c>
      <c r="E463" s="34" t="s">
        <v>1620</v>
      </c>
      <c r="F463" s="9" t="s">
        <v>3</v>
      </c>
      <c r="G463" s="8" t="s">
        <v>232</v>
      </c>
      <c r="H463" s="35" t="s">
        <v>1621</v>
      </c>
      <c r="I463" s="10">
        <v>35</v>
      </c>
      <c r="J463" s="52">
        <v>35</v>
      </c>
      <c r="K463" s="48"/>
      <c r="L463" s="49" t="s">
        <v>2544</v>
      </c>
      <c r="M463" s="12"/>
    </row>
    <row r="464" spans="1:13" ht="12.75" customHeight="1" x14ac:dyDescent="0.25">
      <c r="A464" s="54" t="s">
        <v>721</v>
      </c>
      <c r="B464" s="32" t="s">
        <v>1785</v>
      </c>
      <c r="C464" s="33" t="s">
        <v>85</v>
      </c>
      <c r="D464" s="27" t="s">
        <v>500</v>
      </c>
      <c r="E464" s="34" t="s">
        <v>793</v>
      </c>
      <c r="F464" s="9" t="s">
        <v>2</v>
      </c>
      <c r="G464" s="8" t="s">
        <v>1797</v>
      </c>
      <c r="H464" s="35" t="s">
        <v>1798</v>
      </c>
      <c r="I464" s="10">
        <v>146999</v>
      </c>
      <c r="J464" s="52">
        <v>145831.69</v>
      </c>
      <c r="K464" s="48" t="s">
        <v>2545</v>
      </c>
      <c r="L464" s="49"/>
      <c r="M464" s="12"/>
    </row>
    <row r="465" spans="1:13" ht="12.75" customHeight="1" x14ac:dyDescent="0.25">
      <c r="A465" s="54" t="s">
        <v>884</v>
      </c>
      <c r="B465" s="32" t="s">
        <v>1799</v>
      </c>
      <c r="C465" s="33" t="s">
        <v>85</v>
      </c>
      <c r="D465" s="27" t="s">
        <v>1182</v>
      </c>
      <c r="E465" s="34" t="s">
        <v>323</v>
      </c>
      <c r="F465" s="9" t="s">
        <v>3</v>
      </c>
      <c r="G465" s="8">
        <v>55300000</v>
      </c>
      <c r="H465" s="35" t="s">
        <v>1800</v>
      </c>
      <c r="I465" s="10">
        <v>258.39</v>
      </c>
      <c r="J465" s="52">
        <v>258.39</v>
      </c>
      <c r="K465" s="48"/>
      <c r="L465" s="49" t="s">
        <v>2546</v>
      </c>
      <c r="M465" s="12"/>
    </row>
    <row r="466" spans="1:13" ht="12.75" customHeight="1" x14ac:dyDescent="0.25">
      <c r="A466" s="54" t="s">
        <v>1801</v>
      </c>
      <c r="B466" s="32" t="s">
        <v>1799</v>
      </c>
      <c r="C466" s="33" t="s">
        <v>85</v>
      </c>
      <c r="D466" s="27" t="s">
        <v>1354</v>
      </c>
      <c r="E466" s="34" t="s">
        <v>1355</v>
      </c>
      <c r="F466" s="9" t="s">
        <v>3</v>
      </c>
      <c r="G466" s="8" t="s">
        <v>1325</v>
      </c>
      <c r="H466" s="35" t="s">
        <v>1802</v>
      </c>
      <c r="I466" s="10">
        <v>2286.5</v>
      </c>
      <c r="J466" s="52">
        <v>2286.5</v>
      </c>
      <c r="K466" s="48"/>
      <c r="L466" s="49" t="s">
        <v>2547</v>
      </c>
      <c r="M466" s="12"/>
    </row>
    <row r="467" spans="1:13" ht="12.75" customHeight="1" x14ac:dyDescent="0.25">
      <c r="A467" s="54" t="s">
        <v>1803</v>
      </c>
      <c r="B467" s="32" t="s">
        <v>1799</v>
      </c>
      <c r="C467" s="33" t="s">
        <v>85</v>
      </c>
      <c r="D467" s="27" t="s">
        <v>1228</v>
      </c>
      <c r="E467" s="34" t="s">
        <v>1229</v>
      </c>
      <c r="F467" s="9" t="s">
        <v>3</v>
      </c>
      <c r="G467" s="8" t="s">
        <v>526</v>
      </c>
      <c r="H467" s="35" t="s">
        <v>1357</v>
      </c>
      <c r="I467" s="10">
        <v>1037.3</v>
      </c>
      <c r="J467" s="52">
        <v>1037.3</v>
      </c>
      <c r="K467" s="48"/>
      <c r="L467" s="49" t="s">
        <v>2548</v>
      </c>
      <c r="M467" s="12"/>
    </row>
    <row r="468" spans="1:13" ht="12.75" customHeight="1" x14ac:dyDescent="0.25">
      <c r="A468" s="54" t="s">
        <v>722</v>
      </c>
      <c r="B468" s="32" t="s">
        <v>1804</v>
      </c>
      <c r="C468" s="33" t="s">
        <v>85</v>
      </c>
      <c r="D468" s="27" t="s">
        <v>1454</v>
      </c>
      <c r="E468" s="34" t="s">
        <v>1455</v>
      </c>
      <c r="F468" s="9" t="s">
        <v>3</v>
      </c>
      <c r="G468" s="8" t="s">
        <v>1325</v>
      </c>
      <c r="H468" s="35" t="s">
        <v>1805</v>
      </c>
      <c r="I468" s="10">
        <v>739.6</v>
      </c>
      <c r="J468" s="52">
        <v>739.6</v>
      </c>
      <c r="K468" s="48"/>
      <c r="L468" s="49" t="s">
        <v>2549</v>
      </c>
      <c r="M468" s="12"/>
    </row>
    <row r="469" spans="1:13" ht="12.75" customHeight="1" x14ac:dyDescent="0.25">
      <c r="A469" s="54" t="s">
        <v>728</v>
      </c>
      <c r="B469" s="32" t="s">
        <v>1804</v>
      </c>
      <c r="C469" s="33" t="s">
        <v>85</v>
      </c>
      <c r="D469" s="27" t="s">
        <v>1806</v>
      </c>
      <c r="E469" s="34" t="s">
        <v>1807</v>
      </c>
      <c r="F469" s="9" t="s">
        <v>3</v>
      </c>
      <c r="G469" s="8" t="s">
        <v>232</v>
      </c>
      <c r="H469" s="35" t="s">
        <v>879</v>
      </c>
      <c r="I469" s="10">
        <v>720</v>
      </c>
      <c r="J469" s="52">
        <v>720</v>
      </c>
      <c r="K469" s="48"/>
      <c r="L469" s="49" t="s">
        <v>2550</v>
      </c>
      <c r="M469" s="12"/>
    </row>
    <row r="470" spans="1:13" ht="12.75" customHeight="1" x14ac:dyDescent="0.25">
      <c r="A470" s="54" t="s">
        <v>729</v>
      </c>
      <c r="B470" s="32" t="s">
        <v>1804</v>
      </c>
      <c r="C470" s="33" t="s">
        <v>85</v>
      </c>
      <c r="D470" s="27" t="s">
        <v>1808</v>
      </c>
      <c r="E470" s="34" t="s">
        <v>1809</v>
      </c>
      <c r="F470" s="9" t="s">
        <v>3</v>
      </c>
      <c r="G470" s="8" t="s">
        <v>526</v>
      </c>
      <c r="H470" s="35" t="s">
        <v>475</v>
      </c>
      <c r="I470" s="10">
        <v>647.9</v>
      </c>
      <c r="J470" s="52">
        <v>647.9</v>
      </c>
      <c r="K470" s="48"/>
      <c r="L470" s="49" t="s">
        <v>2551</v>
      </c>
      <c r="M470" s="12"/>
    </row>
    <row r="471" spans="1:13" ht="12.75" customHeight="1" x14ac:dyDescent="0.25">
      <c r="A471" s="54" t="s">
        <v>1810</v>
      </c>
      <c r="B471" s="32" t="s">
        <v>1804</v>
      </c>
      <c r="C471" s="33" t="s">
        <v>1061</v>
      </c>
      <c r="D471" s="27" t="s">
        <v>1811</v>
      </c>
      <c r="E471" s="34" t="s">
        <v>1812</v>
      </c>
      <c r="F471" s="9" t="s">
        <v>2</v>
      </c>
      <c r="G471" s="8" t="s">
        <v>1092</v>
      </c>
      <c r="H471" s="35" t="s">
        <v>1813</v>
      </c>
      <c r="I471" s="10">
        <v>1162000</v>
      </c>
      <c r="J471" s="52">
        <v>343703.03999999998</v>
      </c>
      <c r="K471" s="48" t="s">
        <v>2552</v>
      </c>
      <c r="L471" s="49"/>
      <c r="M471" s="12"/>
    </row>
    <row r="472" spans="1:13" ht="12.75" customHeight="1" x14ac:dyDescent="0.25">
      <c r="A472" s="54" t="s">
        <v>1814</v>
      </c>
      <c r="B472" s="32" t="s">
        <v>1648</v>
      </c>
      <c r="C472" s="33" t="s">
        <v>85</v>
      </c>
      <c r="D472" s="27" t="s">
        <v>490</v>
      </c>
      <c r="E472" s="34" t="s">
        <v>491</v>
      </c>
      <c r="F472" s="9" t="s">
        <v>3</v>
      </c>
      <c r="G472" s="8" t="s">
        <v>526</v>
      </c>
      <c r="H472" s="35" t="s">
        <v>1736</v>
      </c>
      <c r="I472" s="10">
        <v>753.06</v>
      </c>
      <c r="J472" s="52">
        <v>753.06</v>
      </c>
      <c r="K472" s="48"/>
      <c r="L472" s="49" t="s">
        <v>2553</v>
      </c>
      <c r="M472" s="12"/>
    </row>
    <row r="473" spans="1:13" ht="12.75" customHeight="1" x14ac:dyDescent="0.25">
      <c r="A473" s="54" t="s">
        <v>730</v>
      </c>
      <c r="B473" s="32" t="s">
        <v>918</v>
      </c>
      <c r="C473" s="33" t="s">
        <v>1815</v>
      </c>
      <c r="D473" s="27" t="s">
        <v>1816</v>
      </c>
      <c r="E473" s="34" t="s">
        <v>1817</v>
      </c>
      <c r="F473" s="9" t="s">
        <v>3</v>
      </c>
      <c r="G473" s="8" t="s">
        <v>1325</v>
      </c>
      <c r="H473" s="35" t="s">
        <v>1818</v>
      </c>
      <c r="I473" s="10">
        <v>1947</v>
      </c>
      <c r="J473" s="52">
        <v>1947</v>
      </c>
      <c r="K473" s="48"/>
      <c r="L473" s="49" t="s">
        <v>2554</v>
      </c>
      <c r="M473" s="12"/>
    </row>
    <row r="474" spans="1:13" ht="12.75" customHeight="1" x14ac:dyDescent="0.25">
      <c r="A474" s="54" t="s">
        <v>731</v>
      </c>
      <c r="B474" s="32" t="s">
        <v>918</v>
      </c>
      <c r="C474" s="33" t="s">
        <v>1003</v>
      </c>
      <c r="D474" s="27" t="s">
        <v>485</v>
      </c>
      <c r="E474" s="34" t="s">
        <v>1819</v>
      </c>
      <c r="F474" s="9" t="s">
        <v>22</v>
      </c>
      <c r="G474" s="8" t="s">
        <v>626</v>
      </c>
      <c r="H474" s="35" t="s">
        <v>31</v>
      </c>
      <c r="I474" s="10">
        <v>8560</v>
      </c>
      <c r="J474" s="52">
        <v>8560</v>
      </c>
      <c r="K474" s="48" t="s">
        <v>2555</v>
      </c>
      <c r="L474" s="49"/>
      <c r="M474" s="12"/>
    </row>
    <row r="475" spans="1:13" ht="12.75" customHeight="1" x14ac:dyDescent="0.25">
      <c r="A475" s="54" t="s">
        <v>732</v>
      </c>
      <c r="B475" s="32" t="s">
        <v>918</v>
      </c>
      <c r="C475" s="33" t="s">
        <v>1815</v>
      </c>
      <c r="D475" s="27" t="s">
        <v>1820</v>
      </c>
      <c r="E475" s="34" t="s">
        <v>1821</v>
      </c>
      <c r="F475" s="9" t="s">
        <v>3</v>
      </c>
      <c r="G475" s="8" t="s">
        <v>526</v>
      </c>
      <c r="H475" s="35" t="s">
        <v>1822</v>
      </c>
      <c r="I475" s="10">
        <v>3980.02</v>
      </c>
      <c r="J475" s="52">
        <v>3980.02</v>
      </c>
      <c r="K475" s="48"/>
      <c r="L475" s="49" t="s">
        <v>2556</v>
      </c>
      <c r="M475" s="12"/>
    </row>
    <row r="476" spans="1:13" ht="12.75" customHeight="1" x14ac:dyDescent="0.25">
      <c r="A476" s="54" t="s">
        <v>1823</v>
      </c>
      <c r="B476" s="32" t="s">
        <v>918</v>
      </c>
      <c r="C476" s="33" t="s">
        <v>925</v>
      </c>
      <c r="D476" s="27" t="s">
        <v>72</v>
      </c>
      <c r="E476" s="34" t="s">
        <v>73</v>
      </c>
      <c r="F476" s="9" t="s">
        <v>3</v>
      </c>
      <c r="G476" s="4" t="s">
        <v>949</v>
      </c>
      <c r="H476" s="35" t="s">
        <v>1824</v>
      </c>
      <c r="I476" s="10">
        <v>1230</v>
      </c>
      <c r="J476" s="52">
        <v>1230</v>
      </c>
      <c r="K476" s="48"/>
      <c r="L476" s="49" t="s">
        <v>2557</v>
      </c>
      <c r="M476" s="12"/>
    </row>
    <row r="477" spans="1:13" ht="12.75" customHeight="1" x14ac:dyDescent="0.25">
      <c r="A477" s="54" t="s">
        <v>733</v>
      </c>
      <c r="B477" s="32" t="s">
        <v>918</v>
      </c>
      <c r="C477" s="33" t="s">
        <v>842</v>
      </c>
      <c r="D477" s="27" t="s">
        <v>1825</v>
      </c>
      <c r="E477" s="34" t="s">
        <v>1826</v>
      </c>
      <c r="F477" s="9" t="s">
        <v>3</v>
      </c>
      <c r="G477" s="8" t="s">
        <v>232</v>
      </c>
      <c r="H477" s="35" t="s">
        <v>1827</v>
      </c>
      <c r="I477" s="10">
        <v>395</v>
      </c>
      <c r="J477" s="52">
        <v>395</v>
      </c>
      <c r="K477" s="48"/>
      <c r="L477" s="49" t="s">
        <v>2558</v>
      </c>
      <c r="M477" s="12"/>
    </row>
    <row r="478" spans="1:13" ht="12.75" customHeight="1" x14ac:dyDescent="0.25">
      <c r="A478" s="54" t="s">
        <v>1828</v>
      </c>
      <c r="B478" s="32" t="s">
        <v>918</v>
      </c>
      <c r="C478" s="33" t="s">
        <v>85</v>
      </c>
      <c r="D478" s="27" t="s">
        <v>1829</v>
      </c>
      <c r="E478" s="34" t="s">
        <v>867</v>
      </c>
      <c r="F478" s="9" t="s">
        <v>3</v>
      </c>
      <c r="G478" s="43">
        <v>55120000</v>
      </c>
      <c r="H478" s="44" t="s">
        <v>1830</v>
      </c>
      <c r="I478" s="10">
        <v>1930.48</v>
      </c>
      <c r="J478" s="52">
        <v>1930.48</v>
      </c>
      <c r="K478" s="48"/>
      <c r="L478" s="49" t="s">
        <v>2559</v>
      </c>
      <c r="M478" s="12"/>
    </row>
    <row r="479" spans="1:13" ht="12.75" customHeight="1" x14ac:dyDescent="0.25">
      <c r="A479" s="54" t="s">
        <v>734</v>
      </c>
      <c r="B479" s="32" t="s">
        <v>1831</v>
      </c>
      <c r="C479" s="33" t="s">
        <v>1003</v>
      </c>
      <c r="D479" s="27" t="s">
        <v>476</v>
      </c>
      <c r="E479" s="34" t="s">
        <v>477</v>
      </c>
      <c r="F479" s="9" t="s">
        <v>3</v>
      </c>
      <c r="G479" s="8" t="s">
        <v>232</v>
      </c>
      <c r="H479" s="35" t="s">
        <v>1832</v>
      </c>
      <c r="I479" s="10">
        <v>380</v>
      </c>
      <c r="J479" s="52">
        <v>380</v>
      </c>
      <c r="K479" s="48"/>
      <c r="L479" s="49" t="s">
        <v>2560</v>
      </c>
      <c r="M479" s="12"/>
    </row>
    <row r="480" spans="1:13" ht="12.75" customHeight="1" x14ac:dyDescent="0.25">
      <c r="A480" s="54" t="s">
        <v>1833</v>
      </c>
      <c r="B480" s="32" t="s">
        <v>1831</v>
      </c>
      <c r="C480" s="33" t="s">
        <v>1003</v>
      </c>
      <c r="D480" s="27" t="s">
        <v>1834</v>
      </c>
      <c r="E480" s="34" t="s">
        <v>1835</v>
      </c>
      <c r="F480" s="9" t="s">
        <v>3</v>
      </c>
      <c r="G480" s="8" t="s">
        <v>232</v>
      </c>
      <c r="H480" s="35" t="s">
        <v>1836</v>
      </c>
      <c r="I480" s="10">
        <v>420</v>
      </c>
      <c r="J480" s="52">
        <v>420</v>
      </c>
      <c r="K480" s="48"/>
      <c r="L480" s="49" t="s">
        <v>2561</v>
      </c>
      <c r="M480" s="12"/>
    </row>
    <row r="481" spans="1:13" ht="12.75" customHeight="1" x14ac:dyDescent="0.25">
      <c r="A481" s="54" t="s">
        <v>735</v>
      </c>
      <c r="B481" s="32" t="s">
        <v>1831</v>
      </c>
      <c r="C481" s="33" t="s">
        <v>85</v>
      </c>
      <c r="D481" s="27" t="s">
        <v>1837</v>
      </c>
      <c r="E481" s="34" t="s">
        <v>1838</v>
      </c>
      <c r="F481" s="9" t="s">
        <v>2</v>
      </c>
      <c r="G481" s="8">
        <v>45342000</v>
      </c>
      <c r="H481" s="35" t="s">
        <v>1839</v>
      </c>
      <c r="I481" s="10">
        <v>33414.6</v>
      </c>
      <c r="J481" s="52">
        <v>30801.439999999999</v>
      </c>
      <c r="K481" s="48" t="s">
        <v>2562</v>
      </c>
      <c r="L481" s="49"/>
      <c r="M481" s="12"/>
    </row>
    <row r="482" spans="1:13" ht="12.75" customHeight="1" x14ac:dyDescent="0.25">
      <c r="A482" s="54" t="s">
        <v>736</v>
      </c>
      <c r="B482" s="32" t="s">
        <v>1831</v>
      </c>
      <c r="C482" s="33" t="s">
        <v>85</v>
      </c>
      <c r="D482" s="27" t="s">
        <v>1840</v>
      </c>
      <c r="E482" s="34" t="s">
        <v>1841</v>
      </c>
      <c r="F482" s="9" t="s">
        <v>3</v>
      </c>
      <c r="G482" s="8" t="s">
        <v>137</v>
      </c>
      <c r="H482" s="35" t="s">
        <v>1094</v>
      </c>
      <c r="I482" s="10">
        <v>1250</v>
      </c>
      <c r="J482" s="52">
        <v>1250</v>
      </c>
      <c r="K482" s="48"/>
      <c r="L482" s="49" t="s">
        <v>2563</v>
      </c>
      <c r="M482" s="12"/>
    </row>
    <row r="483" spans="1:13" ht="12.75" customHeight="1" x14ac:dyDescent="0.25">
      <c r="A483" s="54" t="s">
        <v>1842</v>
      </c>
      <c r="B483" s="32" t="s">
        <v>1831</v>
      </c>
      <c r="C483" s="33" t="s">
        <v>85</v>
      </c>
      <c r="D483" s="27" t="s">
        <v>876</v>
      </c>
      <c r="E483" s="34" t="s">
        <v>1843</v>
      </c>
      <c r="F483" s="9" t="s">
        <v>22</v>
      </c>
      <c r="G483" s="8" t="s">
        <v>1844</v>
      </c>
      <c r="H483" s="35" t="s">
        <v>1845</v>
      </c>
      <c r="I483" s="10">
        <v>3750</v>
      </c>
      <c r="J483" s="52">
        <v>3750</v>
      </c>
      <c r="K483" s="48" t="s">
        <v>2564</v>
      </c>
      <c r="L483" s="49"/>
      <c r="M483" s="12"/>
    </row>
    <row r="484" spans="1:13" ht="12.75" customHeight="1" x14ac:dyDescent="0.25">
      <c r="A484" s="54" t="s">
        <v>737</v>
      </c>
      <c r="B484" s="32" t="s">
        <v>1831</v>
      </c>
      <c r="C484" s="33" t="s">
        <v>85</v>
      </c>
      <c r="D484" s="27" t="s">
        <v>1846</v>
      </c>
      <c r="E484" s="34" t="s">
        <v>1847</v>
      </c>
      <c r="F484" s="9" t="s">
        <v>22</v>
      </c>
      <c r="G484" s="8">
        <v>33140000</v>
      </c>
      <c r="H484" s="35" t="s">
        <v>27</v>
      </c>
      <c r="I484" s="10">
        <v>7200</v>
      </c>
      <c r="J484" s="52">
        <v>7200</v>
      </c>
      <c r="K484" s="48" t="s">
        <v>2565</v>
      </c>
      <c r="L484" s="49"/>
      <c r="M484" s="12"/>
    </row>
    <row r="485" spans="1:13" ht="12.75" customHeight="1" x14ac:dyDescent="0.25">
      <c r="A485" s="54" t="s">
        <v>738</v>
      </c>
      <c r="B485" s="32" t="s">
        <v>1831</v>
      </c>
      <c r="C485" s="33" t="s">
        <v>842</v>
      </c>
      <c r="D485" s="27" t="s">
        <v>1619</v>
      </c>
      <c r="E485" s="34" t="s">
        <v>1620</v>
      </c>
      <c r="F485" s="9" t="s">
        <v>3</v>
      </c>
      <c r="G485" s="8" t="s">
        <v>232</v>
      </c>
      <c r="H485" s="35" t="s">
        <v>1621</v>
      </c>
      <c r="I485" s="10">
        <v>90</v>
      </c>
      <c r="J485" s="52">
        <v>90</v>
      </c>
      <c r="K485" s="48"/>
      <c r="L485" s="49" t="s">
        <v>2566</v>
      </c>
      <c r="M485" s="12"/>
    </row>
    <row r="486" spans="1:13" ht="12.75" customHeight="1" x14ac:dyDescent="0.25">
      <c r="A486" s="54" t="s">
        <v>739</v>
      </c>
      <c r="B486" s="32" t="s">
        <v>1831</v>
      </c>
      <c r="C486" s="33" t="s">
        <v>842</v>
      </c>
      <c r="D486" s="27" t="s">
        <v>176</v>
      </c>
      <c r="E486" s="34" t="s">
        <v>177</v>
      </c>
      <c r="F486" s="9" t="s">
        <v>3</v>
      </c>
      <c r="G486" s="8" t="s">
        <v>232</v>
      </c>
      <c r="H486" s="35" t="s">
        <v>1848</v>
      </c>
      <c r="I486" s="10">
        <v>340</v>
      </c>
      <c r="J486" s="52">
        <v>340</v>
      </c>
      <c r="K486" s="48"/>
      <c r="L486" s="49" t="s">
        <v>2567</v>
      </c>
      <c r="M486" s="12"/>
    </row>
    <row r="487" spans="1:13" ht="12.75" customHeight="1" x14ac:dyDescent="0.25">
      <c r="A487" s="54" t="s">
        <v>742</v>
      </c>
      <c r="B487" s="32" t="s">
        <v>1831</v>
      </c>
      <c r="C487" s="33" t="s">
        <v>842</v>
      </c>
      <c r="D487" s="27" t="s">
        <v>1849</v>
      </c>
      <c r="E487" s="34" t="s">
        <v>1850</v>
      </c>
      <c r="F487" s="9" t="s">
        <v>3</v>
      </c>
      <c r="G487" s="8" t="s">
        <v>459</v>
      </c>
      <c r="H487" s="35" t="s">
        <v>1688</v>
      </c>
      <c r="I487" s="10">
        <v>3955.23</v>
      </c>
      <c r="J487" s="52">
        <v>3955.23</v>
      </c>
      <c r="K487" s="48"/>
      <c r="L487" s="49" t="s">
        <v>2568</v>
      </c>
      <c r="M487" s="12"/>
    </row>
    <row r="488" spans="1:13" ht="12.75" customHeight="1" x14ac:dyDescent="0.25">
      <c r="A488" s="54" t="s">
        <v>1851</v>
      </c>
      <c r="B488" s="32" t="s">
        <v>1831</v>
      </c>
      <c r="C488" s="33" t="s">
        <v>85</v>
      </c>
      <c r="D488" s="27" t="s">
        <v>1852</v>
      </c>
      <c r="E488" s="34" t="s">
        <v>1853</v>
      </c>
      <c r="F488" s="9" t="s">
        <v>3</v>
      </c>
      <c r="G488" s="8" t="s">
        <v>232</v>
      </c>
      <c r="H488" s="35" t="s">
        <v>1854</v>
      </c>
      <c r="I488" s="10">
        <v>334</v>
      </c>
      <c r="J488" s="52">
        <v>334</v>
      </c>
      <c r="K488" s="48"/>
      <c r="L488" s="49" t="s">
        <v>2569</v>
      </c>
      <c r="M488" s="12"/>
    </row>
    <row r="489" spans="1:13" ht="12.75" customHeight="1" x14ac:dyDescent="0.25">
      <c r="A489" s="54" t="s">
        <v>1855</v>
      </c>
      <c r="B489" s="32" t="s">
        <v>1856</v>
      </c>
      <c r="C489" s="33" t="s">
        <v>1815</v>
      </c>
      <c r="D489" s="27" t="s">
        <v>1857</v>
      </c>
      <c r="E489" s="34" t="s">
        <v>1858</v>
      </c>
      <c r="F489" s="9" t="s">
        <v>3</v>
      </c>
      <c r="G489" s="8" t="s">
        <v>1859</v>
      </c>
      <c r="H489" s="35" t="s">
        <v>1860</v>
      </c>
      <c r="I489" s="10">
        <v>122</v>
      </c>
      <c r="J489" s="52">
        <v>122</v>
      </c>
      <c r="K489" s="48"/>
      <c r="L489" s="49" t="s">
        <v>2570</v>
      </c>
      <c r="M489" s="12"/>
    </row>
    <row r="490" spans="1:13" ht="12.75" customHeight="1" x14ac:dyDescent="0.25">
      <c r="A490" s="54" t="s">
        <v>743</v>
      </c>
      <c r="B490" s="32" t="s">
        <v>1856</v>
      </c>
      <c r="C490" s="33" t="s">
        <v>1815</v>
      </c>
      <c r="D490" s="27" t="s">
        <v>1344</v>
      </c>
      <c r="E490" s="34" t="s">
        <v>849</v>
      </c>
      <c r="F490" s="9" t="s">
        <v>22</v>
      </c>
      <c r="G490" s="8" t="s">
        <v>1861</v>
      </c>
      <c r="H490" s="35" t="s">
        <v>1862</v>
      </c>
      <c r="I490" s="10">
        <v>1521</v>
      </c>
      <c r="J490" s="52">
        <v>1521</v>
      </c>
      <c r="K490" s="48" t="s">
        <v>2571</v>
      </c>
      <c r="L490" s="49"/>
      <c r="M490" s="12"/>
    </row>
    <row r="491" spans="1:13" ht="12.75" customHeight="1" x14ac:dyDescent="0.25">
      <c r="A491" s="54" t="s">
        <v>744</v>
      </c>
      <c r="B491" s="32" t="s">
        <v>1863</v>
      </c>
      <c r="C491" s="33" t="s">
        <v>85</v>
      </c>
      <c r="D491" s="27" t="s">
        <v>1864</v>
      </c>
      <c r="E491" s="34" t="s">
        <v>1865</v>
      </c>
      <c r="F491" s="9" t="s">
        <v>3</v>
      </c>
      <c r="G491" s="8" t="s">
        <v>1866</v>
      </c>
      <c r="H491" s="35" t="s">
        <v>1867</v>
      </c>
      <c r="I491" s="10">
        <v>187.5</v>
      </c>
      <c r="J491" s="52">
        <v>187.5</v>
      </c>
      <c r="K491" s="48"/>
      <c r="L491" s="49" t="s">
        <v>2572</v>
      </c>
      <c r="M491" s="12"/>
    </row>
    <row r="492" spans="1:13" ht="12.75" customHeight="1" x14ac:dyDescent="0.25">
      <c r="A492" s="54" t="s">
        <v>151</v>
      </c>
      <c r="B492" s="32" t="s">
        <v>1856</v>
      </c>
      <c r="C492" s="33" t="s">
        <v>85</v>
      </c>
      <c r="D492" s="27" t="s">
        <v>1754</v>
      </c>
      <c r="E492" s="34" t="s">
        <v>1755</v>
      </c>
      <c r="F492" s="9" t="s">
        <v>3</v>
      </c>
      <c r="G492" s="8" t="s">
        <v>232</v>
      </c>
      <c r="H492" s="35" t="s">
        <v>1868</v>
      </c>
      <c r="I492" s="10">
        <v>1380</v>
      </c>
      <c r="J492" s="52">
        <v>1380</v>
      </c>
      <c r="K492" s="48"/>
      <c r="L492" s="49" t="s">
        <v>2573</v>
      </c>
      <c r="M492" s="12"/>
    </row>
    <row r="493" spans="1:13" ht="12.75" customHeight="1" x14ac:dyDescent="0.25">
      <c r="A493" s="54" t="s">
        <v>745</v>
      </c>
      <c r="B493" s="32" t="s">
        <v>1856</v>
      </c>
      <c r="C493" s="33" t="s">
        <v>85</v>
      </c>
      <c r="D493" s="27" t="s">
        <v>1869</v>
      </c>
      <c r="E493" s="34" t="s">
        <v>1870</v>
      </c>
      <c r="F493" s="9" t="s">
        <v>3</v>
      </c>
      <c r="G493" s="8" t="s">
        <v>526</v>
      </c>
      <c r="H493" s="35" t="s">
        <v>1871</v>
      </c>
      <c r="I493" s="10">
        <v>164.8</v>
      </c>
      <c r="J493" s="52">
        <v>164.8</v>
      </c>
      <c r="K493" s="48"/>
      <c r="L493" s="49" t="s">
        <v>2574</v>
      </c>
      <c r="M493" s="12"/>
    </row>
    <row r="494" spans="1:13" ht="12.75" customHeight="1" x14ac:dyDescent="0.25">
      <c r="A494" s="54" t="s">
        <v>746</v>
      </c>
      <c r="B494" s="32" t="s">
        <v>1856</v>
      </c>
      <c r="C494" s="33" t="s">
        <v>85</v>
      </c>
      <c r="D494" s="27" t="s">
        <v>723</v>
      </c>
      <c r="E494" s="34" t="s">
        <v>726</v>
      </c>
      <c r="F494" s="9" t="s">
        <v>3</v>
      </c>
      <c r="G494" s="8" t="s">
        <v>526</v>
      </c>
      <c r="H494" s="35" t="s">
        <v>1543</v>
      </c>
      <c r="I494" s="10">
        <v>3437.93</v>
      </c>
      <c r="J494" s="52">
        <v>3437.93</v>
      </c>
      <c r="K494" s="48"/>
      <c r="L494" s="49" t="s">
        <v>2575</v>
      </c>
      <c r="M494" s="12"/>
    </row>
    <row r="495" spans="1:13" ht="12.75" customHeight="1" x14ac:dyDescent="0.25">
      <c r="A495" s="54" t="s">
        <v>747</v>
      </c>
      <c r="B495" s="32" t="s">
        <v>1856</v>
      </c>
      <c r="C495" s="33" t="s">
        <v>85</v>
      </c>
      <c r="D495" s="27" t="s">
        <v>1182</v>
      </c>
      <c r="E495" s="34" t="s">
        <v>323</v>
      </c>
      <c r="F495" s="9" t="s">
        <v>3</v>
      </c>
      <c r="G495" s="8">
        <v>55300000</v>
      </c>
      <c r="H495" s="35" t="s">
        <v>1872</v>
      </c>
      <c r="I495" s="10">
        <v>254.54</v>
      </c>
      <c r="J495" s="52">
        <v>254.54</v>
      </c>
      <c r="K495" s="48"/>
      <c r="L495" s="49" t="s">
        <v>2576</v>
      </c>
      <c r="M495" s="12"/>
    </row>
    <row r="496" spans="1:13" ht="12.75" customHeight="1" x14ac:dyDescent="0.25">
      <c r="A496" s="54" t="s">
        <v>748</v>
      </c>
      <c r="B496" s="32" t="s">
        <v>1856</v>
      </c>
      <c r="C496" s="33" t="s">
        <v>85</v>
      </c>
      <c r="D496" s="27" t="s">
        <v>457</v>
      </c>
      <c r="E496" s="34" t="s">
        <v>458</v>
      </c>
      <c r="F496" s="9" t="s">
        <v>3</v>
      </c>
      <c r="G496" s="8" t="s">
        <v>526</v>
      </c>
      <c r="H496" s="35" t="s">
        <v>1734</v>
      </c>
      <c r="I496" s="10">
        <v>450.23</v>
      </c>
      <c r="J496" s="52">
        <v>450.23</v>
      </c>
      <c r="K496" s="48"/>
      <c r="L496" s="49" t="s">
        <v>2577</v>
      </c>
      <c r="M496" s="12"/>
    </row>
    <row r="497" spans="1:13" ht="12.75" customHeight="1" x14ac:dyDescent="0.25">
      <c r="A497" s="54" t="s">
        <v>1873</v>
      </c>
      <c r="B497" s="32" t="s">
        <v>1856</v>
      </c>
      <c r="C497" s="33" t="s">
        <v>85</v>
      </c>
      <c r="D497" s="27" t="s">
        <v>457</v>
      </c>
      <c r="E497" s="34" t="s">
        <v>458</v>
      </c>
      <c r="F497" s="9" t="s">
        <v>3</v>
      </c>
      <c r="G497" s="8" t="s">
        <v>526</v>
      </c>
      <c r="H497" s="35" t="s">
        <v>1734</v>
      </c>
      <c r="I497" s="10">
        <v>2426.16</v>
      </c>
      <c r="J497" s="52">
        <v>2426.16</v>
      </c>
      <c r="K497" s="48"/>
      <c r="L497" s="49" t="s">
        <v>2578</v>
      </c>
      <c r="M497" s="12"/>
    </row>
    <row r="498" spans="1:13" ht="12.75" customHeight="1" x14ac:dyDescent="0.25">
      <c r="A498" s="54" t="s">
        <v>1874</v>
      </c>
      <c r="B498" s="32" t="s">
        <v>1856</v>
      </c>
      <c r="C498" s="33" t="s">
        <v>85</v>
      </c>
      <c r="D498" s="27" t="s">
        <v>1875</v>
      </c>
      <c r="E498" s="34" t="s">
        <v>1876</v>
      </c>
      <c r="F498" s="9" t="s">
        <v>3</v>
      </c>
      <c r="G498" s="43">
        <v>70130000</v>
      </c>
      <c r="H498" s="44" t="s">
        <v>1877</v>
      </c>
      <c r="I498" s="10">
        <v>1900</v>
      </c>
      <c r="J498" s="52">
        <v>1900</v>
      </c>
      <c r="K498" s="48"/>
      <c r="L498" s="49" t="s">
        <v>2579</v>
      </c>
      <c r="M498" s="12"/>
    </row>
    <row r="499" spans="1:13" ht="12.75" customHeight="1" x14ac:dyDescent="0.25">
      <c r="A499" s="54" t="s">
        <v>749</v>
      </c>
      <c r="B499" s="32" t="s">
        <v>1863</v>
      </c>
      <c r="C499" s="33" t="s">
        <v>62</v>
      </c>
      <c r="D499" s="27" t="s">
        <v>121</v>
      </c>
      <c r="E499" s="34" t="s">
        <v>122</v>
      </c>
      <c r="F499" s="9" t="s">
        <v>3</v>
      </c>
      <c r="G499" s="8" t="s">
        <v>175</v>
      </c>
      <c r="H499" s="35" t="s">
        <v>1006</v>
      </c>
      <c r="I499" s="10">
        <v>30000</v>
      </c>
      <c r="J499" s="52">
        <v>20342.5</v>
      </c>
      <c r="K499" s="48"/>
      <c r="L499" s="49" t="s">
        <v>2580</v>
      </c>
      <c r="M499" s="12"/>
    </row>
    <row r="500" spans="1:13" ht="12.75" customHeight="1" x14ac:dyDescent="0.25">
      <c r="A500" s="54" t="s">
        <v>1878</v>
      </c>
      <c r="B500" s="32" t="s">
        <v>1863</v>
      </c>
      <c r="C500" s="33" t="s">
        <v>1003</v>
      </c>
      <c r="D500" s="27" t="s">
        <v>1457</v>
      </c>
      <c r="E500" s="34" t="s">
        <v>233</v>
      </c>
      <c r="F500" s="9" t="s">
        <v>3</v>
      </c>
      <c r="G500" s="8" t="s">
        <v>232</v>
      </c>
      <c r="H500" s="35" t="s">
        <v>1879</v>
      </c>
      <c r="I500" s="10">
        <v>323</v>
      </c>
      <c r="J500" s="52">
        <v>323</v>
      </c>
      <c r="K500" s="48"/>
      <c r="L500" s="49" t="s">
        <v>2581</v>
      </c>
      <c r="M500" s="12"/>
    </row>
    <row r="501" spans="1:13" ht="12.75" customHeight="1" x14ac:dyDescent="0.25">
      <c r="A501" s="54" t="s">
        <v>152</v>
      </c>
      <c r="B501" s="32" t="s">
        <v>1863</v>
      </c>
      <c r="C501" s="33" t="s">
        <v>85</v>
      </c>
      <c r="D501" s="27" t="s">
        <v>1473</v>
      </c>
      <c r="E501" s="34" t="s">
        <v>1474</v>
      </c>
      <c r="F501" s="9" t="s">
        <v>3</v>
      </c>
      <c r="G501" s="8">
        <v>55300000</v>
      </c>
      <c r="H501" s="35" t="s">
        <v>1475</v>
      </c>
      <c r="I501" s="10">
        <v>173.75</v>
      </c>
      <c r="J501" s="52">
        <v>173.75</v>
      </c>
      <c r="K501" s="48"/>
      <c r="L501" s="49" t="s">
        <v>2582</v>
      </c>
      <c r="M501" s="12"/>
    </row>
    <row r="502" spans="1:13" ht="12.75" customHeight="1" x14ac:dyDescent="0.25">
      <c r="A502" s="54" t="s">
        <v>750</v>
      </c>
      <c r="B502" s="32" t="s">
        <v>1863</v>
      </c>
      <c r="C502" s="33" t="s">
        <v>85</v>
      </c>
      <c r="D502" s="27" t="s">
        <v>1204</v>
      </c>
      <c r="E502" s="34" t="s">
        <v>395</v>
      </c>
      <c r="F502" s="9" t="s">
        <v>3</v>
      </c>
      <c r="G502" s="8" t="s">
        <v>526</v>
      </c>
      <c r="H502" s="35" t="s">
        <v>1766</v>
      </c>
      <c r="I502" s="10">
        <v>201.2</v>
      </c>
      <c r="J502" s="52">
        <v>201.2</v>
      </c>
      <c r="K502" s="48"/>
      <c r="L502" s="49" t="s">
        <v>2583</v>
      </c>
      <c r="M502" s="12"/>
    </row>
    <row r="503" spans="1:13" ht="12.75" customHeight="1" x14ac:dyDescent="0.25">
      <c r="A503" s="54" t="s">
        <v>1880</v>
      </c>
      <c r="B503" s="32" t="s">
        <v>1863</v>
      </c>
      <c r="C503" s="33" t="s">
        <v>925</v>
      </c>
      <c r="D503" s="27" t="s">
        <v>119</v>
      </c>
      <c r="E503" s="34" t="s">
        <v>120</v>
      </c>
      <c r="F503" s="9" t="s">
        <v>3</v>
      </c>
      <c r="G503" s="8" t="s">
        <v>175</v>
      </c>
      <c r="H503" s="35" t="s">
        <v>1006</v>
      </c>
      <c r="I503" s="10">
        <v>30000</v>
      </c>
      <c r="J503" s="52">
        <v>17768.859999999997</v>
      </c>
      <c r="K503" s="48"/>
      <c r="L503" s="49" t="s">
        <v>2584</v>
      </c>
      <c r="M503" s="12"/>
    </row>
    <row r="504" spans="1:13" ht="12.75" customHeight="1" x14ac:dyDescent="0.25">
      <c r="A504" s="54" t="s">
        <v>751</v>
      </c>
      <c r="B504" s="32" t="s">
        <v>1881</v>
      </c>
      <c r="C504" s="33" t="s">
        <v>85</v>
      </c>
      <c r="D504" s="27" t="s">
        <v>1454</v>
      </c>
      <c r="E504" s="34" t="s">
        <v>1455</v>
      </c>
      <c r="F504" s="9" t="s">
        <v>3</v>
      </c>
      <c r="G504" s="8" t="s">
        <v>1325</v>
      </c>
      <c r="H504" s="35" t="s">
        <v>1882</v>
      </c>
      <c r="I504" s="10">
        <v>592.20000000000005</v>
      </c>
      <c r="J504" s="52">
        <v>592.20000000000005</v>
      </c>
      <c r="K504" s="48"/>
      <c r="L504" s="49" t="s">
        <v>2585</v>
      </c>
      <c r="M504" s="12"/>
    </row>
    <row r="505" spans="1:13" ht="12.75" customHeight="1" x14ac:dyDescent="0.25">
      <c r="A505" s="54" t="s">
        <v>153</v>
      </c>
      <c r="B505" s="32" t="s">
        <v>1881</v>
      </c>
      <c r="C505" s="33" t="s">
        <v>1003</v>
      </c>
      <c r="D505" s="27" t="s">
        <v>283</v>
      </c>
      <c r="E505" s="34" t="s">
        <v>284</v>
      </c>
      <c r="F505" s="9" t="s">
        <v>3</v>
      </c>
      <c r="G505" s="8" t="s">
        <v>236</v>
      </c>
      <c r="H505" s="35" t="s">
        <v>371</v>
      </c>
      <c r="I505" s="10">
        <v>141.9</v>
      </c>
      <c r="J505" s="52">
        <v>141.9</v>
      </c>
      <c r="K505" s="48"/>
      <c r="L505" s="49" t="s">
        <v>2586</v>
      </c>
      <c r="M505" s="12"/>
    </row>
    <row r="506" spans="1:13" ht="12.75" customHeight="1" x14ac:dyDescent="0.25">
      <c r="A506" s="54" t="s">
        <v>153</v>
      </c>
      <c r="B506" s="32" t="s">
        <v>1881</v>
      </c>
      <c r="C506" s="33" t="s">
        <v>1003</v>
      </c>
      <c r="D506" s="27" t="s">
        <v>283</v>
      </c>
      <c r="E506" s="34" t="s">
        <v>284</v>
      </c>
      <c r="F506" s="9" t="s">
        <v>3</v>
      </c>
      <c r="G506" s="8" t="s">
        <v>232</v>
      </c>
      <c r="H506" s="35" t="s">
        <v>1572</v>
      </c>
      <c r="I506" s="10">
        <v>58.8</v>
      </c>
      <c r="J506" s="52">
        <v>58.8</v>
      </c>
      <c r="K506" s="48"/>
      <c r="L506" s="49" t="s">
        <v>2586</v>
      </c>
      <c r="M506" s="12"/>
    </row>
    <row r="507" spans="1:13" ht="12.75" customHeight="1" x14ac:dyDescent="0.25">
      <c r="A507" s="55" t="s">
        <v>154</v>
      </c>
      <c r="B507" s="45" t="s">
        <v>1883</v>
      </c>
      <c r="C507" s="45" t="s">
        <v>1003</v>
      </c>
      <c r="D507" s="27" t="s">
        <v>1457</v>
      </c>
      <c r="E507" s="34" t="s">
        <v>233</v>
      </c>
      <c r="F507" s="9" t="s">
        <v>3</v>
      </c>
      <c r="G507" s="8" t="s">
        <v>232</v>
      </c>
      <c r="H507" s="35" t="s">
        <v>1884</v>
      </c>
      <c r="I507" s="10">
        <v>213</v>
      </c>
      <c r="J507" s="52">
        <v>213</v>
      </c>
      <c r="K507" s="48"/>
      <c r="L507" s="49" t="s">
        <v>2587</v>
      </c>
      <c r="M507" s="12"/>
    </row>
    <row r="508" spans="1:13" ht="12.75" customHeight="1" x14ac:dyDescent="0.25">
      <c r="A508" s="54" t="s">
        <v>752</v>
      </c>
      <c r="B508" s="32" t="s">
        <v>1883</v>
      </c>
      <c r="C508" s="33" t="s">
        <v>85</v>
      </c>
      <c r="D508" s="27" t="s">
        <v>1806</v>
      </c>
      <c r="E508" s="34" t="s">
        <v>1807</v>
      </c>
      <c r="F508" s="9" t="s">
        <v>3</v>
      </c>
      <c r="G508" s="8" t="s">
        <v>232</v>
      </c>
      <c r="H508" s="35" t="s">
        <v>1885</v>
      </c>
      <c r="I508" s="10">
        <v>37200</v>
      </c>
      <c r="J508" s="52">
        <v>37200</v>
      </c>
      <c r="K508" s="48"/>
      <c r="L508" s="49" t="s">
        <v>2588</v>
      </c>
      <c r="M508" s="12"/>
    </row>
    <row r="509" spans="1:13" ht="12.75" customHeight="1" x14ac:dyDescent="0.25">
      <c r="A509" s="54" t="s">
        <v>1886</v>
      </c>
      <c r="B509" s="32" t="s">
        <v>1883</v>
      </c>
      <c r="C509" s="33" t="s">
        <v>925</v>
      </c>
      <c r="D509" s="27" t="s">
        <v>172</v>
      </c>
      <c r="E509" s="34" t="s">
        <v>173</v>
      </c>
      <c r="F509" s="9" t="s">
        <v>3</v>
      </c>
      <c r="G509" s="8" t="s">
        <v>175</v>
      </c>
      <c r="H509" s="35" t="s">
        <v>1006</v>
      </c>
      <c r="I509" s="10">
        <v>8000</v>
      </c>
      <c r="J509" s="52">
        <v>4962</v>
      </c>
      <c r="K509" s="48"/>
      <c r="L509" s="49" t="s">
        <v>2589</v>
      </c>
      <c r="M509" s="12"/>
    </row>
    <row r="510" spans="1:13" ht="12.75" customHeight="1" x14ac:dyDescent="0.25">
      <c r="A510" s="54" t="s">
        <v>762</v>
      </c>
      <c r="B510" s="32" t="s">
        <v>1659</v>
      </c>
      <c r="C510" s="33" t="s">
        <v>85</v>
      </c>
      <c r="D510" s="27" t="s">
        <v>376</v>
      </c>
      <c r="E510" s="34" t="s">
        <v>377</v>
      </c>
      <c r="F510" s="5" t="s">
        <v>22</v>
      </c>
      <c r="G510" s="4" t="s">
        <v>1887</v>
      </c>
      <c r="H510" s="36" t="s">
        <v>1888</v>
      </c>
      <c r="I510" s="10">
        <v>13650</v>
      </c>
      <c r="J510" s="52">
        <v>13650</v>
      </c>
      <c r="K510" s="50" t="s">
        <v>2590</v>
      </c>
      <c r="L510" s="49"/>
      <c r="M510" s="12"/>
    </row>
    <row r="511" spans="1:13" ht="12.75" customHeight="1" x14ac:dyDescent="0.25">
      <c r="A511" s="54" t="s">
        <v>763</v>
      </c>
      <c r="B511" s="32" t="s">
        <v>1889</v>
      </c>
      <c r="C511" s="33" t="s">
        <v>1003</v>
      </c>
      <c r="D511" s="27" t="s">
        <v>1890</v>
      </c>
      <c r="E511" s="34" t="s">
        <v>1891</v>
      </c>
      <c r="F511" s="5" t="s">
        <v>22</v>
      </c>
      <c r="G511" s="41">
        <v>19640000</v>
      </c>
      <c r="H511" s="39" t="s">
        <v>1892</v>
      </c>
      <c r="I511" s="10">
        <v>13200</v>
      </c>
      <c r="J511" s="52">
        <v>13200</v>
      </c>
      <c r="K511" s="50" t="s">
        <v>2591</v>
      </c>
      <c r="L511" s="49"/>
      <c r="M511" s="12"/>
    </row>
    <row r="512" spans="1:13" ht="12.75" customHeight="1" x14ac:dyDescent="0.25">
      <c r="A512" s="54" t="s">
        <v>764</v>
      </c>
      <c r="B512" s="32" t="s">
        <v>1893</v>
      </c>
      <c r="C512" s="33" t="s">
        <v>85</v>
      </c>
      <c r="D512" s="27" t="s">
        <v>265</v>
      </c>
      <c r="E512" s="34" t="s">
        <v>266</v>
      </c>
      <c r="F512" s="5" t="s">
        <v>22</v>
      </c>
      <c r="G512" s="4" t="s">
        <v>58</v>
      </c>
      <c r="H512" s="36" t="s">
        <v>1894</v>
      </c>
      <c r="I512" s="10">
        <v>2499</v>
      </c>
      <c r="J512" s="52">
        <v>2498.4</v>
      </c>
      <c r="K512" s="50" t="s">
        <v>2592</v>
      </c>
      <c r="L512" s="49"/>
      <c r="M512" s="12"/>
    </row>
    <row r="513" spans="1:13" ht="12.75" customHeight="1" x14ac:dyDescent="0.25">
      <c r="A513" s="54" t="s">
        <v>765</v>
      </c>
      <c r="B513" s="32" t="s">
        <v>1895</v>
      </c>
      <c r="C513" s="33" t="s">
        <v>85</v>
      </c>
      <c r="D513" s="27" t="s">
        <v>1896</v>
      </c>
      <c r="E513" s="34" t="s">
        <v>1897</v>
      </c>
      <c r="F513" s="9" t="s">
        <v>3</v>
      </c>
      <c r="G513" s="43">
        <v>92622000</v>
      </c>
      <c r="H513" s="44" t="s">
        <v>1898</v>
      </c>
      <c r="I513" s="10">
        <v>4000</v>
      </c>
      <c r="J513" s="52">
        <v>4000</v>
      </c>
      <c r="K513" s="48"/>
      <c r="L513" s="49" t="s">
        <v>2593</v>
      </c>
      <c r="M513" s="12"/>
    </row>
    <row r="514" spans="1:13" ht="12.75" customHeight="1" x14ac:dyDescent="0.25">
      <c r="A514" s="54" t="s">
        <v>1899</v>
      </c>
      <c r="B514" s="32" t="s">
        <v>1895</v>
      </c>
      <c r="C514" s="33" t="s">
        <v>85</v>
      </c>
      <c r="D514" s="27" t="s">
        <v>1204</v>
      </c>
      <c r="E514" s="34" t="s">
        <v>395</v>
      </c>
      <c r="F514" s="9" t="s">
        <v>3</v>
      </c>
      <c r="G514" s="8" t="s">
        <v>526</v>
      </c>
      <c r="H514" s="35" t="s">
        <v>1766</v>
      </c>
      <c r="I514" s="10">
        <v>403.9</v>
      </c>
      <c r="J514" s="52">
        <v>403.9</v>
      </c>
      <c r="K514" s="48"/>
      <c r="L514" s="49" t="s">
        <v>2594</v>
      </c>
      <c r="M514" s="12"/>
    </row>
    <row r="515" spans="1:13" ht="12.75" customHeight="1" x14ac:dyDescent="0.25">
      <c r="A515" s="54" t="s">
        <v>1900</v>
      </c>
      <c r="B515" s="32" t="s">
        <v>1901</v>
      </c>
      <c r="C515" s="33" t="s">
        <v>85</v>
      </c>
      <c r="D515" s="27" t="s">
        <v>1902</v>
      </c>
      <c r="E515" s="34" t="s">
        <v>1903</v>
      </c>
      <c r="F515" s="9" t="s">
        <v>3</v>
      </c>
      <c r="G515" s="8" t="s">
        <v>526</v>
      </c>
      <c r="H515" s="35" t="s">
        <v>1904</v>
      </c>
      <c r="I515" s="10">
        <v>103.2</v>
      </c>
      <c r="J515" s="52">
        <v>103.2</v>
      </c>
      <c r="K515" s="48"/>
      <c r="L515" s="49" t="s">
        <v>2595</v>
      </c>
      <c r="M515" s="12"/>
    </row>
    <row r="516" spans="1:13" ht="12.75" customHeight="1" x14ac:dyDescent="0.25">
      <c r="A516" s="54" t="s">
        <v>766</v>
      </c>
      <c r="B516" s="32" t="s">
        <v>1905</v>
      </c>
      <c r="C516" s="33" t="s">
        <v>85</v>
      </c>
      <c r="D516" s="27" t="s">
        <v>169</v>
      </c>
      <c r="E516" s="34" t="s">
        <v>170</v>
      </c>
      <c r="F516" s="9" t="s">
        <v>3</v>
      </c>
      <c r="G516" s="8" t="s">
        <v>146</v>
      </c>
      <c r="H516" s="35" t="s">
        <v>813</v>
      </c>
      <c r="I516" s="10">
        <v>13091.4</v>
      </c>
      <c r="J516" s="52">
        <v>13091.4</v>
      </c>
      <c r="K516" s="48"/>
      <c r="L516" s="49" t="s">
        <v>2596</v>
      </c>
      <c r="M516" s="12"/>
    </row>
    <row r="517" spans="1:13" ht="12.75" customHeight="1" x14ac:dyDescent="0.25">
      <c r="A517" s="54" t="s">
        <v>767</v>
      </c>
      <c r="B517" s="32" t="s">
        <v>1905</v>
      </c>
      <c r="C517" s="33" t="s">
        <v>85</v>
      </c>
      <c r="D517" s="27" t="s">
        <v>169</v>
      </c>
      <c r="E517" s="34" t="s">
        <v>170</v>
      </c>
      <c r="F517" s="9" t="s">
        <v>3</v>
      </c>
      <c r="G517" s="8" t="s">
        <v>146</v>
      </c>
      <c r="H517" s="35" t="s">
        <v>228</v>
      </c>
      <c r="I517" s="10">
        <v>6136.2</v>
      </c>
      <c r="J517" s="52">
        <v>6136.2</v>
      </c>
      <c r="K517" s="48"/>
      <c r="L517" s="49" t="s">
        <v>2597</v>
      </c>
      <c r="M517" s="12"/>
    </row>
    <row r="518" spans="1:13" ht="12.75" customHeight="1" x14ac:dyDescent="0.25">
      <c r="A518" s="54" t="s">
        <v>768</v>
      </c>
      <c r="B518" s="32" t="s">
        <v>1905</v>
      </c>
      <c r="C518" s="33" t="s">
        <v>934</v>
      </c>
      <c r="D518" s="27" t="s">
        <v>954</v>
      </c>
      <c r="E518" s="34" t="s">
        <v>139</v>
      </c>
      <c r="F518" s="5" t="s">
        <v>2</v>
      </c>
      <c r="G518" s="38">
        <v>73111000</v>
      </c>
      <c r="H518" s="36" t="s">
        <v>1906</v>
      </c>
      <c r="I518" s="10">
        <v>165550</v>
      </c>
      <c r="J518" s="52">
        <v>56620</v>
      </c>
      <c r="K518" s="50" t="s">
        <v>2598</v>
      </c>
      <c r="L518" s="49"/>
      <c r="M518" s="12"/>
    </row>
    <row r="519" spans="1:13" ht="12.75" customHeight="1" x14ac:dyDescent="0.25">
      <c r="A519" s="54" t="s">
        <v>769</v>
      </c>
      <c r="B519" s="32" t="s">
        <v>1905</v>
      </c>
      <c r="C519" s="33" t="s">
        <v>85</v>
      </c>
      <c r="D519" s="27" t="s">
        <v>1907</v>
      </c>
      <c r="E519" s="34" t="s">
        <v>1908</v>
      </c>
      <c r="F519" s="5" t="s">
        <v>22</v>
      </c>
      <c r="G519" s="4" t="s">
        <v>1909</v>
      </c>
      <c r="H519" s="36" t="s">
        <v>1910</v>
      </c>
      <c r="I519" s="10">
        <v>8880</v>
      </c>
      <c r="J519" s="52">
        <v>8880</v>
      </c>
      <c r="K519" s="50" t="s">
        <v>2599</v>
      </c>
      <c r="L519" s="49"/>
      <c r="M519" s="12"/>
    </row>
    <row r="520" spans="1:13" ht="12.75" customHeight="1" x14ac:dyDescent="0.25">
      <c r="A520" s="54" t="s">
        <v>770</v>
      </c>
      <c r="B520" s="32" t="s">
        <v>1905</v>
      </c>
      <c r="C520" s="33" t="s">
        <v>1911</v>
      </c>
      <c r="D520" s="27" t="s">
        <v>698</v>
      </c>
      <c r="E520" s="34" t="s">
        <v>699</v>
      </c>
      <c r="F520" s="5" t="s">
        <v>2</v>
      </c>
      <c r="G520" s="41">
        <v>30121430</v>
      </c>
      <c r="H520" s="39" t="s">
        <v>1912</v>
      </c>
      <c r="I520" s="10">
        <v>22472</v>
      </c>
      <c r="J520" s="52">
        <v>22472</v>
      </c>
      <c r="K520" s="50" t="s">
        <v>2600</v>
      </c>
      <c r="L520" s="49"/>
      <c r="M520" s="12"/>
    </row>
    <row r="521" spans="1:13" ht="12.75" customHeight="1" x14ac:dyDescent="0.25">
      <c r="A521" s="54" t="s">
        <v>771</v>
      </c>
      <c r="B521" s="32" t="s">
        <v>1913</v>
      </c>
      <c r="C521" s="33" t="s">
        <v>85</v>
      </c>
      <c r="D521" s="27" t="s">
        <v>1067</v>
      </c>
      <c r="E521" s="34" t="s">
        <v>1068</v>
      </c>
      <c r="F521" s="9" t="s">
        <v>3</v>
      </c>
      <c r="G521" s="8" t="s">
        <v>1914</v>
      </c>
      <c r="H521" s="35" t="s">
        <v>1915</v>
      </c>
      <c r="I521" s="10">
        <v>142.69999999999999</v>
      </c>
      <c r="J521" s="52">
        <v>142.69999999999999</v>
      </c>
      <c r="K521" s="48"/>
      <c r="L521" s="49" t="s">
        <v>2601</v>
      </c>
      <c r="M521" s="12"/>
    </row>
    <row r="522" spans="1:13" ht="12.75" customHeight="1" x14ac:dyDescent="0.25">
      <c r="A522" s="54" t="s">
        <v>771</v>
      </c>
      <c r="B522" s="32" t="s">
        <v>1913</v>
      </c>
      <c r="C522" s="33" t="s">
        <v>85</v>
      </c>
      <c r="D522" s="27" t="s">
        <v>1067</v>
      </c>
      <c r="E522" s="34" t="s">
        <v>1068</v>
      </c>
      <c r="F522" s="9" t="s">
        <v>3</v>
      </c>
      <c r="G522" s="8" t="s">
        <v>1070</v>
      </c>
      <c r="H522" s="35" t="s">
        <v>37</v>
      </c>
      <c r="I522" s="10">
        <v>11.5</v>
      </c>
      <c r="J522" s="52">
        <v>11.5</v>
      </c>
      <c r="K522" s="48"/>
      <c r="L522" s="49" t="s">
        <v>2601</v>
      </c>
      <c r="M522" s="12"/>
    </row>
    <row r="523" spans="1:13" ht="12.75" customHeight="1" x14ac:dyDescent="0.25">
      <c r="A523" s="54" t="s">
        <v>771</v>
      </c>
      <c r="B523" s="32" t="s">
        <v>1913</v>
      </c>
      <c r="C523" s="33" t="s">
        <v>85</v>
      </c>
      <c r="D523" s="27" t="s">
        <v>1067</v>
      </c>
      <c r="E523" s="34" t="s">
        <v>1068</v>
      </c>
      <c r="F523" s="9" t="s">
        <v>3</v>
      </c>
      <c r="G523" s="43">
        <v>39222100</v>
      </c>
      <c r="H523" s="44" t="s">
        <v>1916</v>
      </c>
      <c r="I523" s="10">
        <v>22</v>
      </c>
      <c r="J523" s="52">
        <v>22</v>
      </c>
      <c r="K523" s="48"/>
      <c r="L523" s="49" t="s">
        <v>2601</v>
      </c>
      <c r="M523" s="12"/>
    </row>
    <row r="524" spans="1:13" ht="12.75" customHeight="1" x14ac:dyDescent="0.25">
      <c r="A524" s="54" t="s">
        <v>772</v>
      </c>
      <c r="B524" s="32" t="s">
        <v>1917</v>
      </c>
      <c r="C524" s="33" t="s">
        <v>1003</v>
      </c>
      <c r="D524" s="27" t="s">
        <v>1918</v>
      </c>
      <c r="E524" s="34" t="s">
        <v>1919</v>
      </c>
      <c r="F524" s="5" t="s">
        <v>2</v>
      </c>
      <c r="G524" s="38">
        <v>30230000</v>
      </c>
      <c r="H524" s="36" t="s">
        <v>1920</v>
      </c>
      <c r="I524" s="10">
        <v>9775</v>
      </c>
      <c r="J524" s="52">
        <v>9775</v>
      </c>
      <c r="K524" s="50" t="s">
        <v>2602</v>
      </c>
      <c r="L524" s="49"/>
      <c r="M524" s="12"/>
    </row>
    <row r="525" spans="1:13" ht="12.75" customHeight="1" x14ac:dyDescent="0.25">
      <c r="A525" s="54" t="s">
        <v>776</v>
      </c>
      <c r="B525" s="32" t="s">
        <v>1917</v>
      </c>
      <c r="C525" s="33" t="s">
        <v>1003</v>
      </c>
      <c r="D525" s="27" t="s">
        <v>1921</v>
      </c>
      <c r="E525" s="34" t="s">
        <v>1922</v>
      </c>
      <c r="F525" s="5" t="s">
        <v>22</v>
      </c>
      <c r="G525" s="41">
        <v>22816100</v>
      </c>
      <c r="H525" s="36" t="s">
        <v>30</v>
      </c>
      <c r="I525" s="10">
        <v>1139</v>
      </c>
      <c r="J525" s="52">
        <v>1139</v>
      </c>
      <c r="K525" s="50" t="s">
        <v>2603</v>
      </c>
      <c r="L525" s="49"/>
      <c r="M525" s="12"/>
    </row>
    <row r="526" spans="1:13" ht="12.75" customHeight="1" x14ac:dyDescent="0.25">
      <c r="A526" s="54" t="s">
        <v>777</v>
      </c>
      <c r="B526" s="32" t="s">
        <v>1917</v>
      </c>
      <c r="C526" s="33" t="s">
        <v>1911</v>
      </c>
      <c r="D526" s="27" t="s">
        <v>1923</v>
      </c>
      <c r="E526" s="34" t="s">
        <v>1924</v>
      </c>
      <c r="F526" s="5" t="s">
        <v>2</v>
      </c>
      <c r="G526" s="4" t="s">
        <v>1925</v>
      </c>
      <c r="H526" s="36" t="s">
        <v>1926</v>
      </c>
      <c r="I526" s="10">
        <v>32780</v>
      </c>
      <c r="J526" s="52">
        <v>0</v>
      </c>
      <c r="K526" s="50" t="s">
        <v>2604</v>
      </c>
      <c r="L526" s="49"/>
      <c r="M526" s="12"/>
    </row>
    <row r="527" spans="1:13" ht="12.75" customHeight="1" x14ac:dyDescent="0.25">
      <c r="A527" s="54" t="s">
        <v>778</v>
      </c>
      <c r="B527" s="32" t="s">
        <v>1917</v>
      </c>
      <c r="C527" s="33" t="s">
        <v>1003</v>
      </c>
      <c r="D527" s="27" t="s">
        <v>466</v>
      </c>
      <c r="E527" s="34" t="s">
        <v>467</v>
      </c>
      <c r="F527" s="5" t="s">
        <v>22</v>
      </c>
      <c r="G527" s="4" t="s">
        <v>406</v>
      </c>
      <c r="H527" s="36" t="s">
        <v>40</v>
      </c>
      <c r="I527" s="10">
        <v>2980</v>
      </c>
      <c r="J527" s="52">
        <v>2980</v>
      </c>
      <c r="K527" s="50" t="s">
        <v>2605</v>
      </c>
      <c r="L527" s="49"/>
      <c r="M527" s="12"/>
    </row>
    <row r="528" spans="1:13" ht="12.75" customHeight="1" x14ac:dyDescent="0.25">
      <c r="A528" s="54" t="s">
        <v>1927</v>
      </c>
      <c r="B528" s="32" t="s">
        <v>1928</v>
      </c>
      <c r="C528" s="33" t="s">
        <v>85</v>
      </c>
      <c r="D528" s="27" t="s">
        <v>808</v>
      </c>
      <c r="E528" s="34" t="s">
        <v>809</v>
      </c>
      <c r="F528" s="9" t="s">
        <v>3</v>
      </c>
      <c r="G528" s="8" t="s">
        <v>526</v>
      </c>
      <c r="H528" s="35" t="s">
        <v>1760</v>
      </c>
      <c r="I528" s="10">
        <v>785.64</v>
      </c>
      <c r="J528" s="52">
        <v>785.64</v>
      </c>
      <c r="K528" s="50"/>
      <c r="L528" s="49" t="s">
        <v>2606</v>
      </c>
      <c r="M528" s="12"/>
    </row>
    <row r="529" spans="1:13" ht="12.75" customHeight="1" x14ac:dyDescent="0.25">
      <c r="A529" s="54" t="s">
        <v>779</v>
      </c>
      <c r="B529" s="32" t="s">
        <v>1686</v>
      </c>
      <c r="C529" s="33" t="s">
        <v>925</v>
      </c>
      <c r="D529" s="27" t="s">
        <v>244</v>
      </c>
      <c r="E529" s="34" t="s">
        <v>245</v>
      </c>
      <c r="F529" s="5" t="s">
        <v>22</v>
      </c>
      <c r="G529" s="4" t="s">
        <v>1929</v>
      </c>
      <c r="H529" s="36" t="s">
        <v>48</v>
      </c>
      <c r="I529" s="10">
        <v>11200</v>
      </c>
      <c r="J529" s="52">
        <v>11200</v>
      </c>
      <c r="K529" s="50" t="s">
        <v>2607</v>
      </c>
      <c r="L529" s="49"/>
      <c r="M529" s="12"/>
    </row>
    <row r="530" spans="1:13" ht="12.75" customHeight="1" x14ac:dyDescent="0.25">
      <c r="A530" s="54" t="s">
        <v>780</v>
      </c>
      <c r="B530" s="32" t="s">
        <v>1686</v>
      </c>
      <c r="C530" s="33" t="s">
        <v>1930</v>
      </c>
      <c r="D530" s="27" t="s">
        <v>247</v>
      </c>
      <c r="E530" s="34" t="s">
        <v>248</v>
      </c>
      <c r="F530" s="9" t="s">
        <v>3</v>
      </c>
      <c r="G530" s="8" t="s">
        <v>243</v>
      </c>
      <c r="H530" s="35" t="s">
        <v>1931</v>
      </c>
      <c r="I530" s="10">
        <v>80</v>
      </c>
      <c r="J530" s="52">
        <v>80</v>
      </c>
      <c r="K530" s="48"/>
      <c r="L530" s="49" t="s">
        <v>2608</v>
      </c>
      <c r="M530" s="12"/>
    </row>
    <row r="531" spans="1:13" ht="12.75" customHeight="1" x14ac:dyDescent="0.25">
      <c r="A531" s="54" t="s">
        <v>781</v>
      </c>
      <c r="B531" s="32" t="s">
        <v>1686</v>
      </c>
      <c r="C531" s="33" t="s">
        <v>1930</v>
      </c>
      <c r="D531" s="27" t="s">
        <v>1275</v>
      </c>
      <c r="E531" s="34" t="s">
        <v>125</v>
      </c>
      <c r="F531" s="9" t="s">
        <v>3</v>
      </c>
      <c r="G531" s="8" t="s">
        <v>243</v>
      </c>
      <c r="H531" s="35" t="s">
        <v>1932</v>
      </c>
      <c r="I531" s="10">
        <v>650</v>
      </c>
      <c r="J531" s="52">
        <v>650</v>
      </c>
      <c r="K531" s="48"/>
      <c r="L531" s="49" t="s">
        <v>2609</v>
      </c>
      <c r="M531" s="12"/>
    </row>
    <row r="532" spans="1:13" ht="12.75" customHeight="1" x14ac:dyDescent="0.25">
      <c r="A532" s="54" t="s">
        <v>782</v>
      </c>
      <c r="B532" s="32" t="s">
        <v>1686</v>
      </c>
      <c r="C532" s="33" t="s">
        <v>1930</v>
      </c>
      <c r="D532" s="27" t="s">
        <v>1197</v>
      </c>
      <c r="E532" s="34" t="s">
        <v>1198</v>
      </c>
      <c r="F532" s="9" t="s">
        <v>3</v>
      </c>
      <c r="G532" s="8" t="s">
        <v>243</v>
      </c>
      <c r="H532" s="35" t="s">
        <v>1933</v>
      </c>
      <c r="I532" s="10">
        <v>40</v>
      </c>
      <c r="J532" s="52">
        <v>40</v>
      </c>
      <c r="K532" s="48"/>
      <c r="L532" s="49" t="s">
        <v>2610</v>
      </c>
      <c r="M532" s="12"/>
    </row>
    <row r="533" spans="1:13" ht="12.75" customHeight="1" x14ac:dyDescent="0.25">
      <c r="A533" s="54" t="s">
        <v>783</v>
      </c>
      <c r="B533" s="32" t="s">
        <v>1686</v>
      </c>
      <c r="C533" s="33" t="s">
        <v>934</v>
      </c>
      <c r="D533" s="27" t="s">
        <v>234</v>
      </c>
      <c r="E533" s="34" t="s">
        <v>235</v>
      </c>
      <c r="F533" s="9" t="s">
        <v>3</v>
      </c>
      <c r="G533" s="8" t="s">
        <v>175</v>
      </c>
      <c r="H533" s="35" t="s">
        <v>1006</v>
      </c>
      <c r="I533" s="10">
        <v>25000</v>
      </c>
      <c r="J533" s="52">
        <v>15789</v>
      </c>
      <c r="K533" s="48"/>
      <c r="L533" s="49" t="s">
        <v>2611</v>
      </c>
      <c r="M533" s="12"/>
    </row>
    <row r="534" spans="1:13" ht="12.75" customHeight="1" x14ac:dyDescent="0.25">
      <c r="A534" s="54" t="s">
        <v>784</v>
      </c>
      <c r="B534" s="32" t="s">
        <v>1934</v>
      </c>
      <c r="C534" s="33" t="s">
        <v>1003</v>
      </c>
      <c r="D534" s="27" t="s">
        <v>1935</v>
      </c>
      <c r="E534" s="34" t="s">
        <v>322</v>
      </c>
      <c r="F534" s="5" t="s">
        <v>2</v>
      </c>
      <c r="G534" s="4" t="s">
        <v>1936</v>
      </c>
      <c r="H534" s="36" t="s">
        <v>1485</v>
      </c>
      <c r="I534" s="10">
        <v>14784.64</v>
      </c>
      <c r="J534" s="52">
        <v>14786.43</v>
      </c>
      <c r="K534" s="50" t="s">
        <v>2612</v>
      </c>
      <c r="L534" s="49"/>
      <c r="M534" s="12"/>
    </row>
    <row r="535" spans="1:13" ht="12.75" customHeight="1" x14ac:dyDescent="0.25">
      <c r="A535" s="54" t="s">
        <v>1937</v>
      </c>
      <c r="B535" s="32" t="s">
        <v>1624</v>
      </c>
      <c r="C535" s="33" t="s">
        <v>1003</v>
      </c>
      <c r="D535" s="27" t="s">
        <v>1938</v>
      </c>
      <c r="E535" s="34" t="s">
        <v>1939</v>
      </c>
      <c r="F535" s="5" t="s">
        <v>3</v>
      </c>
      <c r="G535" s="8" t="s">
        <v>1325</v>
      </c>
      <c r="H535" s="36" t="s">
        <v>1940</v>
      </c>
      <c r="I535" s="10">
        <v>70</v>
      </c>
      <c r="J535" s="52">
        <v>70</v>
      </c>
      <c r="K535" s="51"/>
      <c r="L535" s="49" t="s">
        <v>2613</v>
      </c>
      <c r="M535" s="12"/>
    </row>
    <row r="536" spans="1:13" ht="12.75" customHeight="1" x14ac:dyDescent="0.25">
      <c r="A536" s="54" t="s">
        <v>1941</v>
      </c>
      <c r="B536" s="32" t="s">
        <v>1624</v>
      </c>
      <c r="C536" s="33" t="s">
        <v>85</v>
      </c>
      <c r="D536" s="27" t="s">
        <v>715</v>
      </c>
      <c r="E536" s="34" t="s">
        <v>716</v>
      </c>
      <c r="F536" s="9" t="s">
        <v>3</v>
      </c>
      <c r="G536" s="8" t="s">
        <v>232</v>
      </c>
      <c r="H536" s="36" t="s">
        <v>1942</v>
      </c>
      <c r="I536" s="10">
        <v>150</v>
      </c>
      <c r="J536" s="52">
        <v>150</v>
      </c>
      <c r="K536" s="51"/>
      <c r="L536" s="49" t="s">
        <v>2614</v>
      </c>
      <c r="M536" s="12"/>
    </row>
    <row r="537" spans="1:13" ht="12.75" customHeight="1" x14ac:dyDescent="0.25">
      <c r="A537" s="54" t="s">
        <v>1943</v>
      </c>
      <c r="B537" s="32" t="s">
        <v>1624</v>
      </c>
      <c r="C537" s="33" t="s">
        <v>1944</v>
      </c>
      <c r="D537" s="27" t="s">
        <v>283</v>
      </c>
      <c r="E537" s="34" t="s">
        <v>284</v>
      </c>
      <c r="F537" s="9" t="s">
        <v>3</v>
      </c>
      <c r="G537" s="8" t="s">
        <v>236</v>
      </c>
      <c r="H537" s="35" t="s">
        <v>371</v>
      </c>
      <c r="I537" s="10">
        <v>34.4</v>
      </c>
      <c r="J537" s="52">
        <v>34.4</v>
      </c>
      <c r="K537" s="51"/>
      <c r="L537" s="49" t="s">
        <v>2615</v>
      </c>
      <c r="M537" s="12"/>
    </row>
    <row r="538" spans="1:13" ht="12.75" customHeight="1" x14ac:dyDescent="0.25">
      <c r="A538" s="54" t="s">
        <v>1943</v>
      </c>
      <c r="B538" s="32" t="s">
        <v>1624</v>
      </c>
      <c r="C538" s="33" t="s">
        <v>1944</v>
      </c>
      <c r="D538" s="27" t="s">
        <v>283</v>
      </c>
      <c r="E538" s="34" t="s">
        <v>284</v>
      </c>
      <c r="F538" s="9" t="s">
        <v>3</v>
      </c>
      <c r="G538" s="8" t="s">
        <v>232</v>
      </c>
      <c r="H538" s="35" t="s">
        <v>1572</v>
      </c>
      <c r="I538" s="10">
        <v>9.8000000000000007</v>
      </c>
      <c r="J538" s="52">
        <v>9.8000000000000007</v>
      </c>
      <c r="K538" s="51"/>
      <c r="L538" s="49" t="s">
        <v>2615</v>
      </c>
      <c r="M538" s="12"/>
    </row>
    <row r="539" spans="1:13" ht="12.75" customHeight="1" x14ac:dyDescent="0.25">
      <c r="A539" s="54" t="s">
        <v>785</v>
      </c>
      <c r="B539" s="32" t="s">
        <v>1702</v>
      </c>
      <c r="C539" s="33" t="s">
        <v>85</v>
      </c>
      <c r="D539" s="27" t="s">
        <v>1945</v>
      </c>
      <c r="E539" s="34" t="s">
        <v>1946</v>
      </c>
      <c r="F539" s="9" t="s">
        <v>3</v>
      </c>
      <c r="G539" s="8" t="s">
        <v>1947</v>
      </c>
      <c r="H539" s="35" t="s">
        <v>1948</v>
      </c>
      <c r="I539" s="10">
        <v>3375</v>
      </c>
      <c r="J539" s="52">
        <v>3375</v>
      </c>
      <c r="K539" s="48"/>
      <c r="L539" s="49" t="s">
        <v>2616</v>
      </c>
      <c r="M539" s="12"/>
    </row>
    <row r="540" spans="1:13" ht="12.75" customHeight="1" x14ac:dyDescent="0.25">
      <c r="A540" s="54" t="s">
        <v>1949</v>
      </c>
      <c r="B540" s="32" t="s">
        <v>1702</v>
      </c>
      <c r="C540" s="33" t="s">
        <v>85</v>
      </c>
      <c r="D540" s="27" t="s">
        <v>1950</v>
      </c>
      <c r="E540" s="34" t="s">
        <v>1951</v>
      </c>
      <c r="F540" s="9" t="s">
        <v>3</v>
      </c>
      <c r="G540" s="8" t="s">
        <v>1947</v>
      </c>
      <c r="H540" s="35" t="s">
        <v>1952</v>
      </c>
      <c r="I540" s="10">
        <v>1500</v>
      </c>
      <c r="J540" s="52">
        <v>1500</v>
      </c>
      <c r="K540" s="48"/>
      <c r="L540" s="49" t="s">
        <v>2617</v>
      </c>
      <c r="M540" s="12"/>
    </row>
    <row r="541" spans="1:13" ht="12.75" customHeight="1" x14ac:dyDescent="0.25">
      <c r="A541" s="54" t="s">
        <v>786</v>
      </c>
      <c r="B541" s="32" t="s">
        <v>1702</v>
      </c>
      <c r="C541" s="33" t="s">
        <v>85</v>
      </c>
      <c r="D541" s="27" t="s">
        <v>1953</v>
      </c>
      <c r="E541" s="34" t="s">
        <v>841</v>
      </c>
      <c r="F541" s="9" t="s">
        <v>3</v>
      </c>
      <c r="G541" s="8" t="s">
        <v>1947</v>
      </c>
      <c r="H541" s="35" t="s">
        <v>1948</v>
      </c>
      <c r="I541" s="10">
        <v>5000</v>
      </c>
      <c r="J541" s="52">
        <v>5000</v>
      </c>
      <c r="K541" s="48"/>
      <c r="L541" s="49" t="s">
        <v>2618</v>
      </c>
      <c r="M541" s="12"/>
    </row>
    <row r="542" spans="1:13" ht="12.75" customHeight="1" x14ac:dyDescent="0.25">
      <c r="A542" s="54" t="s">
        <v>1954</v>
      </c>
      <c r="B542" s="32" t="s">
        <v>1702</v>
      </c>
      <c r="C542" s="33" t="s">
        <v>85</v>
      </c>
      <c r="D542" s="27" t="s">
        <v>1344</v>
      </c>
      <c r="E542" s="34" t="s">
        <v>849</v>
      </c>
      <c r="F542" s="9" t="s">
        <v>3</v>
      </c>
      <c r="G542" s="8" t="s">
        <v>1955</v>
      </c>
      <c r="H542" s="35" t="s">
        <v>1956</v>
      </c>
      <c r="I542" s="10">
        <v>2400</v>
      </c>
      <c r="J542" s="52">
        <v>2400</v>
      </c>
      <c r="K542" s="48"/>
      <c r="L542" s="49" t="s">
        <v>2619</v>
      </c>
      <c r="M542" s="12"/>
    </row>
    <row r="543" spans="1:13" ht="12.75" customHeight="1" x14ac:dyDescent="0.25">
      <c r="A543" s="54" t="s">
        <v>787</v>
      </c>
      <c r="B543" s="32" t="s">
        <v>1702</v>
      </c>
      <c r="C543" s="33" t="s">
        <v>85</v>
      </c>
      <c r="D543" s="27" t="s">
        <v>1957</v>
      </c>
      <c r="E543" s="34" t="s">
        <v>1958</v>
      </c>
      <c r="F543" s="9" t="s">
        <v>3</v>
      </c>
      <c r="G543" s="8" t="s">
        <v>1947</v>
      </c>
      <c r="H543" s="35" t="s">
        <v>1948</v>
      </c>
      <c r="I543" s="10">
        <v>1875</v>
      </c>
      <c r="J543" s="52">
        <v>1875</v>
      </c>
      <c r="K543" s="48"/>
      <c r="L543" s="49" t="s">
        <v>2620</v>
      </c>
      <c r="M543" s="12"/>
    </row>
    <row r="544" spans="1:13" ht="12.75" customHeight="1" x14ac:dyDescent="0.25">
      <c r="A544" s="54" t="s">
        <v>1959</v>
      </c>
      <c r="B544" s="32" t="s">
        <v>1702</v>
      </c>
      <c r="C544" s="33" t="s">
        <v>85</v>
      </c>
      <c r="D544" s="27" t="s">
        <v>1849</v>
      </c>
      <c r="E544" s="34" t="s">
        <v>1850</v>
      </c>
      <c r="F544" s="9" t="s">
        <v>3</v>
      </c>
      <c r="G544" s="8" t="s">
        <v>1960</v>
      </c>
      <c r="H544" s="35" t="s">
        <v>1961</v>
      </c>
      <c r="I544" s="10">
        <v>112784.4</v>
      </c>
      <c r="J544" s="52">
        <v>112784.4</v>
      </c>
      <c r="K544" s="48"/>
      <c r="L544" s="49" t="s">
        <v>2621</v>
      </c>
      <c r="M544" s="12"/>
    </row>
    <row r="545" spans="1:13" ht="12.75" customHeight="1" x14ac:dyDescent="0.25">
      <c r="A545" s="54" t="s">
        <v>788</v>
      </c>
      <c r="B545" s="32" t="s">
        <v>1702</v>
      </c>
      <c r="C545" s="33" t="s">
        <v>85</v>
      </c>
      <c r="D545" s="27" t="s">
        <v>1962</v>
      </c>
      <c r="E545" s="34" t="s">
        <v>1963</v>
      </c>
      <c r="F545" s="9" t="s">
        <v>3</v>
      </c>
      <c r="G545" s="8" t="s">
        <v>1947</v>
      </c>
      <c r="H545" s="35" t="s">
        <v>1948</v>
      </c>
      <c r="I545" s="10">
        <v>4125</v>
      </c>
      <c r="J545" s="52">
        <v>4125</v>
      </c>
      <c r="K545" s="48"/>
      <c r="L545" s="49" t="s">
        <v>2622</v>
      </c>
      <c r="M545" s="12"/>
    </row>
    <row r="546" spans="1:13" ht="12.75" customHeight="1" x14ac:dyDescent="0.25">
      <c r="A546" s="54" t="s">
        <v>1964</v>
      </c>
      <c r="B546" s="32" t="s">
        <v>1702</v>
      </c>
      <c r="C546" s="33" t="s">
        <v>85</v>
      </c>
      <c r="D546" s="27" t="s">
        <v>176</v>
      </c>
      <c r="E546" s="34" t="s">
        <v>177</v>
      </c>
      <c r="F546" s="9" t="s">
        <v>3</v>
      </c>
      <c r="G546" s="8" t="s">
        <v>232</v>
      </c>
      <c r="H546" s="35" t="s">
        <v>1965</v>
      </c>
      <c r="I546" s="10">
        <v>5748</v>
      </c>
      <c r="J546" s="52">
        <v>5748</v>
      </c>
      <c r="K546" s="48"/>
      <c r="L546" s="49" t="s">
        <v>2623</v>
      </c>
      <c r="M546" s="12"/>
    </row>
    <row r="547" spans="1:13" ht="12.75" customHeight="1" x14ac:dyDescent="0.25">
      <c r="A547" s="54" t="s">
        <v>789</v>
      </c>
      <c r="B547" s="32" t="s">
        <v>1702</v>
      </c>
      <c r="C547" s="33" t="s">
        <v>85</v>
      </c>
      <c r="D547" s="27" t="s">
        <v>1966</v>
      </c>
      <c r="E547" s="34" t="s">
        <v>1967</v>
      </c>
      <c r="F547" s="9" t="s">
        <v>3</v>
      </c>
      <c r="G547" s="8" t="s">
        <v>236</v>
      </c>
      <c r="H547" s="35" t="s">
        <v>1968</v>
      </c>
      <c r="I547" s="10">
        <v>10125</v>
      </c>
      <c r="J547" s="52">
        <v>10125</v>
      </c>
      <c r="K547" s="48"/>
      <c r="L547" s="49" t="s">
        <v>2624</v>
      </c>
      <c r="M547" s="12"/>
    </row>
    <row r="548" spans="1:13" ht="12.75" customHeight="1" x14ac:dyDescent="0.25">
      <c r="A548" s="54" t="s">
        <v>1969</v>
      </c>
      <c r="B548" s="32" t="s">
        <v>1702</v>
      </c>
      <c r="C548" s="33" t="s">
        <v>85</v>
      </c>
      <c r="D548" s="27" t="s">
        <v>283</v>
      </c>
      <c r="E548" s="34" t="s">
        <v>284</v>
      </c>
      <c r="F548" s="9" t="s">
        <v>3</v>
      </c>
      <c r="G548" s="8" t="s">
        <v>236</v>
      </c>
      <c r="H548" s="35" t="s">
        <v>371</v>
      </c>
      <c r="I548" s="10">
        <v>5184</v>
      </c>
      <c r="J548" s="52">
        <v>5184</v>
      </c>
      <c r="K548" s="48"/>
      <c r="L548" s="49" t="s">
        <v>2625</v>
      </c>
      <c r="M548" s="12"/>
    </row>
    <row r="549" spans="1:13" ht="12.75" customHeight="1" x14ac:dyDescent="0.25">
      <c r="A549" s="54" t="s">
        <v>790</v>
      </c>
      <c r="B549" s="32" t="s">
        <v>1702</v>
      </c>
      <c r="C549" s="33" t="s">
        <v>85</v>
      </c>
      <c r="D549" s="27" t="s">
        <v>169</v>
      </c>
      <c r="E549" s="34" t="s">
        <v>170</v>
      </c>
      <c r="F549" s="9" t="s">
        <v>3</v>
      </c>
      <c r="G549" s="8" t="s">
        <v>146</v>
      </c>
      <c r="H549" s="35" t="s">
        <v>1096</v>
      </c>
      <c r="I549" s="10">
        <v>13944.9</v>
      </c>
      <c r="J549" s="52">
        <v>13944.9</v>
      </c>
      <c r="K549" s="48"/>
      <c r="L549" s="49" t="s">
        <v>2626</v>
      </c>
      <c r="M549" s="12"/>
    </row>
    <row r="550" spans="1:13" ht="12.75" customHeight="1" x14ac:dyDescent="0.25">
      <c r="A550" s="54" t="s">
        <v>791</v>
      </c>
      <c r="B550" s="32" t="s">
        <v>1702</v>
      </c>
      <c r="C550" s="33" t="s">
        <v>85</v>
      </c>
      <c r="D550" s="27" t="s">
        <v>169</v>
      </c>
      <c r="E550" s="34" t="s">
        <v>170</v>
      </c>
      <c r="F550" s="9" t="s">
        <v>3</v>
      </c>
      <c r="G550" s="8" t="s">
        <v>146</v>
      </c>
      <c r="H550" s="35" t="s">
        <v>1150</v>
      </c>
      <c r="I550" s="10">
        <v>6993.6</v>
      </c>
      <c r="J550" s="52">
        <v>6993.6</v>
      </c>
      <c r="K550" s="48"/>
      <c r="L550" s="49" t="s">
        <v>2627</v>
      </c>
      <c r="M550" s="12"/>
    </row>
    <row r="551" spans="1:13" ht="12.75" customHeight="1" x14ac:dyDescent="0.25">
      <c r="A551" s="54" t="s">
        <v>794</v>
      </c>
      <c r="B551" s="32" t="s">
        <v>1702</v>
      </c>
      <c r="C551" s="33" t="s">
        <v>85</v>
      </c>
      <c r="D551" s="27" t="s">
        <v>1970</v>
      </c>
      <c r="E551" s="34" t="s">
        <v>1971</v>
      </c>
      <c r="F551" s="9" t="s">
        <v>3</v>
      </c>
      <c r="G551" s="8" t="s">
        <v>398</v>
      </c>
      <c r="H551" s="35" t="s">
        <v>1972</v>
      </c>
      <c r="I551" s="10">
        <v>3160</v>
      </c>
      <c r="J551" s="52">
        <v>3160</v>
      </c>
      <c r="K551" s="48"/>
      <c r="L551" s="49" t="s">
        <v>2628</v>
      </c>
      <c r="M551" s="12"/>
    </row>
    <row r="552" spans="1:13" ht="12.75" customHeight="1" x14ac:dyDescent="0.25">
      <c r="A552" s="54" t="s">
        <v>1973</v>
      </c>
      <c r="B552" s="32" t="s">
        <v>1702</v>
      </c>
      <c r="C552" s="33" t="s">
        <v>85</v>
      </c>
      <c r="D552" s="27" t="s">
        <v>268</v>
      </c>
      <c r="E552" s="34" t="s">
        <v>269</v>
      </c>
      <c r="F552" s="9" t="s">
        <v>3</v>
      </c>
      <c r="G552" s="8" t="s">
        <v>232</v>
      </c>
      <c r="H552" s="35" t="s">
        <v>1974</v>
      </c>
      <c r="I552" s="10">
        <v>5280</v>
      </c>
      <c r="J552" s="52">
        <v>5280</v>
      </c>
      <c r="K552" s="48"/>
      <c r="L552" s="49" t="s">
        <v>2629</v>
      </c>
      <c r="M552" s="12"/>
    </row>
    <row r="553" spans="1:13" ht="12.75" customHeight="1" x14ac:dyDescent="0.25">
      <c r="A553" s="54" t="s">
        <v>1975</v>
      </c>
      <c r="B553" s="32" t="s">
        <v>1702</v>
      </c>
      <c r="C553" s="33" t="s">
        <v>85</v>
      </c>
      <c r="D553" s="27" t="s">
        <v>753</v>
      </c>
      <c r="E553" s="34" t="s">
        <v>754</v>
      </c>
      <c r="F553" s="9" t="s">
        <v>3</v>
      </c>
      <c r="G553" s="43">
        <v>55120000</v>
      </c>
      <c r="H553" s="35" t="s">
        <v>1976</v>
      </c>
      <c r="I553" s="10">
        <v>1156.4000000000001</v>
      </c>
      <c r="J553" s="52">
        <v>1156.4000000000001</v>
      </c>
      <c r="K553" s="48"/>
      <c r="L553" s="49" t="s">
        <v>2630</v>
      </c>
      <c r="M553" s="12"/>
    </row>
    <row r="554" spans="1:13" ht="12.75" customHeight="1" x14ac:dyDescent="0.25">
      <c r="A554" s="54" t="s">
        <v>1977</v>
      </c>
      <c r="B554" s="32" t="s">
        <v>1702</v>
      </c>
      <c r="C554" s="33" t="s">
        <v>85</v>
      </c>
      <c r="D554" s="27" t="s">
        <v>1978</v>
      </c>
      <c r="E554" s="34" t="s">
        <v>1979</v>
      </c>
      <c r="F554" s="9" t="s">
        <v>3</v>
      </c>
      <c r="G554" s="8" t="s">
        <v>236</v>
      </c>
      <c r="H554" s="35" t="s">
        <v>1980</v>
      </c>
      <c r="I554" s="10">
        <v>335</v>
      </c>
      <c r="J554" s="52">
        <v>335</v>
      </c>
      <c r="K554" s="48"/>
      <c r="L554" s="49" t="s">
        <v>2631</v>
      </c>
      <c r="M554" s="12"/>
    </row>
    <row r="555" spans="1:13" ht="12.75" customHeight="1" x14ac:dyDescent="0.25">
      <c r="A555" s="54" t="s">
        <v>795</v>
      </c>
      <c r="B555" s="32" t="s">
        <v>1981</v>
      </c>
      <c r="C555" s="33" t="s">
        <v>85</v>
      </c>
      <c r="D555" s="27" t="s">
        <v>872</v>
      </c>
      <c r="E555" s="34" t="s">
        <v>873</v>
      </c>
      <c r="F555" s="9" t="s">
        <v>3</v>
      </c>
      <c r="G555" s="8" t="s">
        <v>181</v>
      </c>
      <c r="H555" s="35" t="s">
        <v>1982</v>
      </c>
      <c r="I555" s="10">
        <v>107085</v>
      </c>
      <c r="J555" s="52">
        <v>107085</v>
      </c>
      <c r="K555" s="48"/>
      <c r="L555" s="49" t="s">
        <v>2632</v>
      </c>
      <c r="M555" s="12"/>
    </row>
    <row r="556" spans="1:13" ht="12.75" customHeight="1" x14ac:dyDescent="0.25">
      <c r="A556" s="54" t="s">
        <v>1983</v>
      </c>
      <c r="B556" s="32" t="s">
        <v>1981</v>
      </c>
      <c r="C556" s="33" t="s">
        <v>85</v>
      </c>
      <c r="D556" s="27" t="s">
        <v>1984</v>
      </c>
      <c r="E556" s="34" t="s">
        <v>1985</v>
      </c>
      <c r="F556" s="9" t="s">
        <v>3</v>
      </c>
      <c r="G556" s="43">
        <v>60170000</v>
      </c>
      <c r="H556" s="44" t="s">
        <v>1986</v>
      </c>
      <c r="I556" s="10">
        <v>500</v>
      </c>
      <c r="J556" s="52">
        <v>500</v>
      </c>
      <c r="K556" s="48"/>
      <c r="L556" s="49" t="s">
        <v>2633</v>
      </c>
      <c r="M556" s="12"/>
    </row>
    <row r="557" spans="1:13" ht="12.75" customHeight="1" x14ac:dyDescent="0.25">
      <c r="A557" s="54" t="s">
        <v>1987</v>
      </c>
      <c r="B557" s="32" t="s">
        <v>1981</v>
      </c>
      <c r="C557" s="33" t="s">
        <v>85</v>
      </c>
      <c r="D557" s="27" t="s">
        <v>1988</v>
      </c>
      <c r="E557" s="34" t="s">
        <v>1989</v>
      </c>
      <c r="F557" s="9" t="s">
        <v>3</v>
      </c>
      <c r="G557" s="8">
        <v>60170000</v>
      </c>
      <c r="H557" s="35" t="s">
        <v>1990</v>
      </c>
      <c r="I557" s="10">
        <v>750</v>
      </c>
      <c r="J557" s="52">
        <v>6071</v>
      </c>
      <c r="K557" s="48"/>
      <c r="L557" s="49" t="s">
        <v>2634</v>
      </c>
      <c r="M557" s="12"/>
    </row>
    <row r="558" spans="1:13" ht="12.75" customHeight="1" x14ac:dyDescent="0.25">
      <c r="A558" s="54" t="s">
        <v>1991</v>
      </c>
      <c r="B558" s="32" t="s">
        <v>1981</v>
      </c>
      <c r="C558" s="33" t="s">
        <v>85</v>
      </c>
      <c r="D558" s="27" t="s">
        <v>723</v>
      </c>
      <c r="E558" s="34" t="s">
        <v>726</v>
      </c>
      <c r="F558" s="9" t="s">
        <v>3</v>
      </c>
      <c r="G558" s="8" t="s">
        <v>526</v>
      </c>
      <c r="H558" s="35" t="s">
        <v>1543</v>
      </c>
      <c r="I558" s="10">
        <v>27987.24</v>
      </c>
      <c r="J558" s="52">
        <v>27987.24</v>
      </c>
      <c r="K558" s="48"/>
      <c r="L558" s="49" t="s">
        <v>2635</v>
      </c>
      <c r="M558" s="12"/>
    </row>
    <row r="559" spans="1:13" ht="12.75" customHeight="1" x14ac:dyDescent="0.25">
      <c r="A559" s="54" t="s">
        <v>796</v>
      </c>
      <c r="B559" s="32" t="s">
        <v>1992</v>
      </c>
      <c r="C559" s="33" t="s">
        <v>1100</v>
      </c>
      <c r="D559" s="27" t="s">
        <v>277</v>
      </c>
      <c r="E559" s="34" t="s">
        <v>278</v>
      </c>
      <c r="F559" s="9" t="s">
        <v>3</v>
      </c>
      <c r="G559" s="8" t="s">
        <v>356</v>
      </c>
      <c r="H559" s="35" t="s">
        <v>1993</v>
      </c>
      <c r="I559" s="10">
        <v>6071</v>
      </c>
      <c r="J559" s="52">
        <v>5838</v>
      </c>
      <c r="K559" s="48"/>
      <c r="L559" s="49" t="s">
        <v>2636</v>
      </c>
      <c r="M559" s="12"/>
    </row>
    <row r="560" spans="1:13" ht="12.75" customHeight="1" x14ac:dyDescent="0.25">
      <c r="A560" s="54" t="s">
        <v>797</v>
      </c>
      <c r="B560" s="32" t="s">
        <v>1992</v>
      </c>
      <c r="C560" s="33" t="s">
        <v>1100</v>
      </c>
      <c r="D560" s="27" t="s">
        <v>277</v>
      </c>
      <c r="E560" s="34" t="s">
        <v>278</v>
      </c>
      <c r="F560" s="9" t="s">
        <v>3</v>
      </c>
      <c r="G560" s="8" t="s">
        <v>356</v>
      </c>
      <c r="H560" s="35" t="s">
        <v>1994</v>
      </c>
      <c r="I560" s="10">
        <v>5838</v>
      </c>
      <c r="J560" s="52">
        <v>6714</v>
      </c>
      <c r="K560" s="48"/>
      <c r="L560" s="49" t="s">
        <v>2637</v>
      </c>
      <c r="M560" s="12"/>
    </row>
    <row r="561" spans="1:13" ht="12.75" customHeight="1" x14ac:dyDescent="0.25">
      <c r="A561" s="54" t="s">
        <v>798</v>
      </c>
      <c r="B561" s="32" t="s">
        <v>1992</v>
      </c>
      <c r="C561" s="33" t="s">
        <v>1100</v>
      </c>
      <c r="D561" s="27" t="s">
        <v>277</v>
      </c>
      <c r="E561" s="34" t="s">
        <v>278</v>
      </c>
      <c r="F561" s="9" t="s">
        <v>3</v>
      </c>
      <c r="G561" s="8" t="s">
        <v>356</v>
      </c>
      <c r="H561" s="35" t="s">
        <v>1995</v>
      </c>
      <c r="I561" s="10">
        <v>6714</v>
      </c>
      <c r="J561" s="52">
        <v>243.75</v>
      </c>
      <c r="K561" s="48"/>
      <c r="L561" s="49" t="s">
        <v>2638</v>
      </c>
      <c r="M561" s="12"/>
    </row>
    <row r="562" spans="1:13" ht="12.75" customHeight="1" x14ac:dyDescent="0.25">
      <c r="A562" s="54" t="s">
        <v>799</v>
      </c>
      <c r="B562" s="32" t="s">
        <v>1996</v>
      </c>
      <c r="C562" s="33" t="s">
        <v>85</v>
      </c>
      <c r="D562" s="27" t="s">
        <v>1997</v>
      </c>
      <c r="E562" s="34" t="s">
        <v>1998</v>
      </c>
      <c r="F562" s="9" t="s">
        <v>3</v>
      </c>
      <c r="G562" s="8" t="s">
        <v>1866</v>
      </c>
      <c r="H562" s="35" t="s">
        <v>1999</v>
      </c>
      <c r="I562" s="10">
        <v>243.75399999999999</v>
      </c>
      <c r="J562" s="52">
        <v>13736</v>
      </c>
      <c r="K562" s="48"/>
      <c r="L562" s="49" t="s">
        <v>2639</v>
      </c>
      <c r="M562" s="12"/>
    </row>
    <row r="563" spans="1:13" ht="12.75" customHeight="1" x14ac:dyDescent="0.25">
      <c r="A563" s="54" t="s">
        <v>800</v>
      </c>
      <c r="B563" s="32" t="s">
        <v>1996</v>
      </c>
      <c r="C563" s="33" t="s">
        <v>1100</v>
      </c>
      <c r="D563" s="27" t="s">
        <v>975</v>
      </c>
      <c r="E563" s="34" t="s">
        <v>428</v>
      </c>
      <c r="F563" s="9" t="s">
        <v>3</v>
      </c>
      <c r="G563" s="8" t="s">
        <v>356</v>
      </c>
      <c r="H563" s="35" t="s">
        <v>2000</v>
      </c>
      <c r="I563" s="10">
        <v>13736</v>
      </c>
      <c r="J563" s="52">
        <v>1464</v>
      </c>
      <c r="K563" s="48"/>
      <c r="L563" s="49" t="s">
        <v>2640</v>
      </c>
      <c r="M563" s="12"/>
    </row>
    <row r="564" spans="1:13" ht="12.75" customHeight="1" x14ac:dyDescent="0.25">
      <c r="A564" s="54" t="s">
        <v>801</v>
      </c>
      <c r="B564" s="32" t="s">
        <v>1996</v>
      </c>
      <c r="C564" s="33" t="s">
        <v>1100</v>
      </c>
      <c r="D564" s="27" t="s">
        <v>975</v>
      </c>
      <c r="E564" s="34" t="s">
        <v>428</v>
      </c>
      <c r="F564" s="9" t="s">
        <v>3</v>
      </c>
      <c r="G564" s="8" t="s">
        <v>356</v>
      </c>
      <c r="H564" s="35" t="s">
        <v>2000</v>
      </c>
      <c r="I564" s="10">
        <v>1464</v>
      </c>
      <c r="J564" s="52">
        <v>1500</v>
      </c>
      <c r="K564" s="48"/>
      <c r="L564" s="49" t="s">
        <v>2641</v>
      </c>
      <c r="M564" s="12"/>
    </row>
    <row r="565" spans="1:13" ht="12.75" customHeight="1" x14ac:dyDescent="0.25">
      <c r="A565" s="54" t="s">
        <v>802</v>
      </c>
      <c r="B565" s="32" t="s">
        <v>1996</v>
      </c>
      <c r="C565" s="33" t="s">
        <v>85</v>
      </c>
      <c r="D565" s="27" t="s">
        <v>2001</v>
      </c>
      <c r="E565" s="34" t="s">
        <v>2002</v>
      </c>
      <c r="F565" s="9" t="s">
        <v>3</v>
      </c>
      <c r="G565" s="43">
        <v>79811000</v>
      </c>
      <c r="H565" s="44" t="s">
        <v>2003</v>
      </c>
      <c r="I565" s="10">
        <v>1500</v>
      </c>
      <c r="J565" s="52">
        <v>1500</v>
      </c>
      <c r="K565" s="48"/>
      <c r="L565" s="49" t="s">
        <v>2642</v>
      </c>
      <c r="M565" s="12"/>
    </row>
    <row r="566" spans="1:13" ht="12.75" customHeight="1" x14ac:dyDescent="0.25">
      <c r="A566" s="54" t="s">
        <v>2004</v>
      </c>
      <c r="B566" s="32" t="s">
        <v>2005</v>
      </c>
      <c r="C566" s="33" t="s">
        <v>85</v>
      </c>
      <c r="D566" s="27" t="s">
        <v>1182</v>
      </c>
      <c r="E566" s="34" t="s">
        <v>323</v>
      </c>
      <c r="F566" s="9" t="s">
        <v>3</v>
      </c>
      <c r="G566" s="8">
        <v>55300000</v>
      </c>
      <c r="H566" s="35" t="s">
        <v>1872</v>
      </c>
      <c r="I566" s="10">
        <v>247.94</v>
      </c>
      <c r="J566" s="52">
        <v>247.94</v>
      </c>
      <c r="K566" s="48"/>
      <c r="L566" s="49" t="s">
        <v>2643</v>
      </c>
      <c r="M566" s="12"/>
    </row>
    <row r="567" spans="1:13" ht="12.75" customHeight="1" x14ac:dyDescent="0.25">
      <c r="A567" s="54" t="s">
        <v>803</v>
      </c>
      <c r="B567" s="32" t="s">
        <v>2005</v>
      </c>
      <c r="C567" s="33" t="s">
        <v>2006</v>
      </c>
      <c r="D567" s="27" t="s">
        <v>2007</v>
      </c>
      <c r="E567" s="34" t="s">
        <v>2008</v>
      </c>
      <c r="F567" s="5" t="s">
        <v>2</v>
      </c>
      <c r="G567" s="4" t="s">
        <v>2009</v>
      </c>
      <c r="H567" s="36" t="s">
        <v>2010</v>
      </c>
      <c r="I567" s="10">
        <v>211749.83</v>
      </c>
      <c r="J567" s="52">
        <v>7179.5</v>
      </c>
      <c r="K567" s="50" t="s">
        <v>2644</v>
      </c>
      <c r="L567" s="49"/>
      <c r="M567" s="12"/>
    </row>
    <row r="568" spans="1:13" ht="12.75" customHeight="1" x14ac:dyDescent="0.25">
      <c r="A568" s="54" t="s">
        <v>804</v>
      </c>
      <c r="B568" s="32" t="s">
        <v>2005</v>
      </c>
      <c r="C568" s="33" t="s">
        <v>925</v>
      </c>
      <c r="D568" s="27" t="s">
        <v>1788</v>
      </c>
      <c r="E568" s="34" t="s">
        <v>1789</v>
      </c>
      <c r="F568" s="5" t="s">
        <v>22</v>
      </c>
      <c r="G568" s="4" t="s">
        <v>573</v>
      </c>
      <c r="H568" s="36" t="s">
        <v>47</v>
      </c>
      <c r="I568" s="10">
        <v>7470</v>
      </c>
      <c r="J568" s="52">
        <v>748</v>
      </c>
      <c r="K568" s="50" t="s">
        <v>2645</v>
      </c>
      <c r="L568" s="49"/>
      <c r="M568" s="12"/>
    </row>
    <row r="569" spans="1:13" ht="12.75" customHeight="1" x14ac:dyDescent="0.25">
      <c r="A569" s="54" t="s">
        <v>805</v>
      </c>
      <c r="B569" s="32" t="s">
        <v>2005</v>
      </c>
      <c r="C569" s="33" t="s">
        <v>1003</v>
      </c>
      <c r="D569" s="27" t="s">
        <v>330</v>
      </c>
      <c r="E569" s="34" t="s">
        <v>331</v>
      </c>
      <c r="F569" s="5" t="s">
        <v>2</v>
      </c>
      <c r="G569" s="41">
        <v>30237360</v>
      </c>
      <c r="H569" s="39" t="s">
        <v>34</v>
      </c>
      <c r="I569" s="10">
        <v>748</v>
      </c>
      <c r="J569" s="52">
        <v>549.88</v>
      </c>
      <c r="K569" s="50" t="s">
        <v>2646</v>
      </c>
      <c r="L569" s="49"/>
      <c r="M569" s="12"/>
    </row>
    <row r="570" spans="1:13" ht="12.75" customHeight="1" x14ac:dyDescent="0.25">
      <c r="A570" s="54" t="s">
        <v>806</v>
      </c>
      <c r="B570" s="32" t="s">
        <v>1815</v>
      </c>
      <c r="C570" s="33" t="s">
        <v>85</v>
      </c>
      <c r="D570" s="27" t="s">
        <v>723</v>
      </c>
      <c r="E570" s="34" t="s">
        <v>726</v>
      </c>
      <c r="F570" s="9" t="s">
        <v>3</v>
      </c>
      <c r="G570" s="8" t="s">
        <v>526</v>
      </c>
      <c r="H570" s="35" t="s">
        <v>1543</v>
      </c>
      <c r="I570" s="10">
        <v>549.88</v>
      </c>
      <c r="J570" s="52">
        <v>39911.550000000003</v>
      </c>
      <c r="K570" s="48"/>
      <c r="L570" s="49" t="s">
        <v>2647</v>
      </c>
      <c r="M570" s="12"/>
    </row>
    <row r="571" spans="1:13" ht="12.75" customHeight="1" x14ac:dyDescent="0.25">
      <c r="A571" s="54" t="s">
        <v>150</v>
      </c>
      <c r="B571" s="32" t="s">
        <v>2011</v>
      </c>
      <c r="C571" s="33" t="s">
        <v>925</v>
      </c>
      <c r="D571" s="27" t="s">
        <v>167</v>
      </c>
      <c r="E571" s="34" t="s">
        <v>168</v>
      </c>
      <c r="F571" s="5" t="s">
        <v>2</v>
      </c>
      <c r="G571" s="5">
        <v>50110000</v>
      </c>
      <c r="H571" s="36" t="s">
        <v>2012</v>
      </c>
      <c r="I571" s="10">
        <v>40000</v>
      </c>
      <c r="J571" s="52">
        <v>21369.4</v>
      </c>
      <c r="K571" s="50" t="s">
        <v>2648</v>
      </c>
      <c r="L571" s="49"/>
      <c r="M571" s="12"/>
    </row>
    <row r="572" spans="1:13" ht="12.75" customHeight="1" x14ac:dyDescent="0.25">
      <c r="A572" s="54" t="s">
        <v>816</v>
      </c>
      <c r="B572" s="32" t="s">
        <v>2011</v>
      </c>
      <c r="C572" s="33" t="s">
        <v>2013</v>
      </c>
      <c r="D572" s="27" t="s">
        <v>1147</v>
      </c>
      <c r="E572" s="34" t="s">
        <v>1148</v>
      </c>
      <c r="F572" s="5" t="s">
        <v>22</v>
      </c>
      <c r="G572" s="4" t="s">
        <v>1149</v>
      </c>
      <c r="H572" s="36" t="s">
        <v>46</v>
      </c>
      <c r="I572" s="10">
        <v>35554</v>
      </c>
      <c r="J572" s="52">
        <v>11800</v>
      </c>
      <c r="K572" s="50" t="s">
        <v>2649</v>
      </c>
      <c r="L572" s="49"/>
      <c r="M572" s="12"/>
    </row>
    <row r="573" spans="1:13" ht="12.75" customHeight="1" x14ac:dyDescent="0.25">
      <c r="A573" s="54" t="s">
        <v>2014</v>
      </c>
      <c r="B573" s="32" t="s">
        <v>2015</v>
      </c>
      <c r="C573" s="33" t="s">
        <v>85</v>
      </c>
      <c r="D573" s="27" t="s">
        <v>1234</v>
      </c>
      <c r="E573" s="34" t="s">
        <v>1235</v>
      </c>
      <c r="F573" s="9" t="s">
        <v>3</v>
      </c>
      <c r="G573" s="8" t="s">
        <v>526</v>
      </c>
      <c r="H573" s="35" t="s">
        <v>1236</v>
      </c>
      <c r="I573" s="10">
        <v>195.47</v>
      </c>
      <c r="J573" s="52">
        <v>195.47</v>
      </c>
      <c r="K573" s="50"/>
      <c r="L573" s="49" t="s">
        <v>2650</v>
      </c>
      <c r="M573" s="12"/>
    </row>
    <row r="574" spans="1:13" ht="12.75" customHeight="1" x14ac:dyDescent="0.25">
      <c r="A574" s="54" t="s">
        <v>2016</v>
      </c>
      <c r="B574" s="32" t="s">
        <v>2015</v>
      </c>
      <c r="C574" s="33" t="s">
        <v>85</v>
      </c>
      <c r="D574" s="27" t="s">
        <v>457</v>
      </c>
      <c r="E574" s="34" t="s">
        <v>458</v>
      </c>
      <c r="F574" s="9" t="s">
        <v>3</v>
      </c>
      <c r="G574" s="8" t="s">
        <v>526</v>
      </c>
      <c r="H574" s="35" t="s">
        <v>1734</v>
      </c>
      <c r="I574" s="10">
        <v>356.27</v>
      </c>
      <c r="J574" s="52">
        <v>356.27</v>
      </c>
      <c r="K574" s="50"/>
      <c r="L574" s="49" t="s">
        <v>2651</v>
      </c>
      <c r="M574" s="12"/>
    </row>
    <row r="575" spans="1:13" ht="12.75" customHeight="1" x14ac:dyDescent="0.25">
      <c r="A575" s="54" t="s">
        <v>2017</v>
      </c>
      <c r="B575" s="32" t="s">
        <v>2018</v>
      </c>
      <c r="C575" s="33" t="s">
        <v>85</v>
      </c>
      <c r="D575" s="27" t="s">
        <v>1204</v>
      </c>
      <c r="E575" s="34" t="s">
        <v>395</v>
      </c>
      <c r="F575" s="9" t="s">
        <v>3</v>
      </c>
      <c r="G575" s="8" t="s">
        <v>526</v>
      </c>
      <c r="H575" s="35" t="s">
        <v>1766</v>
      </c>
      <c r="I575" s="10">
        <v>340.35</v>
      </c>
      <c r="J575" s="52">
        <v>340.35</v>
      </c>
      <c r="K575" s="50"/>
      <c r="L575" s="49" t="s">
        <v>2652</v>
      </c>
      <c r="M575" s="12"/>
    </row>
    <row r="576" spans="1:13" ht="12.75" customHeight="1" x14ac:dyDescent="0.25">
      <c r="A576" s="54" t="s">
        <v>2019</v>
      </c>
      <c r="B576" s="32" t="s">
        <v>1901</v>
      </c>
      <c r="C576" s="33" t="s">
        <v>85</v>
      </c>
      <c r="D576" s="27" t="s">
        <v>1619</v>
      </c>
      <c r="E576" s="34" t="s">
        <v>1620</v>
      </c>
      <c r="F576" s="9" t="s">
        <v>3</v>
      </c>
      <c r="G576" s="8" t="s">
        <v>232</v>
      </c>
      <c r="H576" s="35" t="s">
        <v>1621</v>
      </c>
      <c r="I576" s="10">
        <v>105</v>
      </c>
      <c r="J576" s="52">
        <v>105</v>
      </c>
      <c r="K576" s="50"/>
      <c r="L576" s="49" t="s">
        <v>2653</v>
      </c>
      <c r="M576" s="12"/>
    </row>
    <row r="577" spans="1:13" ht="12.75" customHeight="1" x14ac:dyDescent="0.25">
      <c r="A577" s="54" t="s">
        <v>817</v>
      </c>
      <c r="B577" s="32" t="s">
        <v>2020</v>
      </c>
      <c r="C577" s="33" t="s">
        <v>85</v>
      </c>
      <c r="D577" s="27" t="s">
        <v>2021</v>
      </c>
      <c r="E577" s="34" t="s">
        <v>2022</v>
      </c>
      <c r="F577" s="5" t="s">
        <v>22</v>
      </c>
      <c r="G577" s="41" t="s">
        <v>2023</v>
      </c>
      <c r="H577" s="36" t="s">
        <v>2024</v>
      </c>
      <c r="I577" s="10">
        <v>11800</v>
      </c>
      <c r="J577" s="52">
        <v>9800</v>
      </c>
      <c r="K577" s="50" t="s">
        <v>2654</v>
      </c>
      <c r="L577" s="49"/>
      <c r="M577" s="12"/>
    </row>
    <row r="578" spans="1:13" ht="12.75" customHeight="1" x14ac:dyDescent="0.25">
      <c r="A578" s="54" t="s">
        <v>2025</v>
      </c>
      <c r="B578" s="32" t="s">
        <v>2026</v>
      </c>
      <c r="C578" s="33" t="s">
        <v>85</v>
      </c>
      <c r="D578" s="27" t="s">
        <v>876</v>
      </c>
      <c r="E578" s="34" t="s">
        <v>877</v>
      </c>
      <c r="F578" s="5" t="s">
        <v>22</v>
      </c>
      <c r="G578" s="4" t="s">
        <v>2027</v>
      </c>
      <c r="H578" s="36" t="s">
        <v>2028</v>
      </c>
      <c r="I578" s="10">
        <v>9800</v>
      </c>
      <c r="J578" s="52">
        <v>335</v>
      </c>
      <c r="K578" s="50" t="s">
        <v>2655</v>
      </c>
      <c r="L578" s="49"/>
      <c r="M578" s="12"/>
    </row>
    <row r="579" spans="1:13" ht="12.75" customHeight="1" x14ac:dyDescent="0.25">
      <c r="A579" s="54" t="s">
        <v>2029</v>
      </c>
      <c r="B579" s="32" t="s">
        <v>2030</v>
      </c>
      <c r="C579" s="33" t="s">
        <v>85</v>
      </c>
      <c r="D579" s="27" t="s">
        <v>1978</v>
      </c>
      <c r="E579" s="34" t="s">
        <v>1979</v>
      </c>
      <c r="F579" s="9" t="s">
        <v>3</v>
      </c>
      <c r="G579" s="8" t="s">
        <v>236</v>
      </c>
      <c r="H579" s="35" t="s">
        <v>1980</v>
      </c>
      <c r="I579" s="10">
        <v>335</v>
      </c>
      <c r="J579" s="52">
        <v>11630</v>
      </c>
      <c r="K579" s="48"/>
      <c r="L579" s="49" t="s">
        <v>2656</v>
      </c>
      <c r="M579" s="12"/>
    </row>
    <row r="580" spans="1:13" ht="12.75" customHeight="1" x14ac:dyDescent="0.25">
      <c r="A580" s="54" t="s">
        <v>2031</v>
      </c>
      <c r="B580" s="32" t="s">
        <v>2032</v>
      </c>
      <c r="C580" s="33" t="s">
        <v>925</v>
      </c>
      <c r="D580" s="27" t="s">
        <v>2033</v>
      </c>
      <c r="E580" s="34" t="s">
        <v>2034</v>
      </c>
      <c r="F580" s="5" t="s">
        <v>22</v>
      </c>
      <c r="G580" s="4" t="s">
        <v>1316</v>
      </c>
      <c r="H580" s="36" t="s">
        <v>45</v>
      </c>
      <c r="I580" s="10">
        <v>11630</v>
      </c>
      <c r="J580" s="52">
        <v>14551.2</v>
      </c>
      <c r="K580" s="48" t="s">
        <v>2657</v>
      </c>
      <c r="L580" s="49"/>
      <c r="M580" s="12"/>
    </row>
    <row r="581" spans="1:13" ht="12.75" customHeight="1" x14ac:dyDescent="0.25">
      <c r="A581" s="54" t="s">
        <v>2035</v>
      </c>
      <c r="B581" s="32" t="s">
        <v>2032</v>
      </c>
      <c r="C581" s="33" t="s">
        <v>85</v>
      </c>
      <c r="D581" s="27" t="s">
        <v>169</v>
      </c>
      <c r="E581" s="34" t="s">
        <v>170</v>
      </c>
      <c r="F581" s="9" t="s">
        <v>3</v>
      </c>
      <c r="G581" s="8" t="s">
        <v>146</v>
      </c>
      <c r="H581" s="35" t="s">
        <v>228</v>
      </c>
      <c r="I581" s="10">
        <v>14551.2</v>
      </c>
      <c r="J581" s="52">
        <v>2775</v>
      </c>
      <c r="K581" s="48"/>
      <c r="L581" s="49" t="s">
        <v>2658</v>
      </c>
      <c r="M581" s="12"/>
    </row>
    <row r="582" spans="1:13" ht="12.75" customHeight="1" x14ac:dyDescent="0.25">
      <c r="A582" s="54" t="s">
        <v>2036</v>
      </c>
      <c r="B582" s="32" t="s">
        <v>2032</v>
      </c>
      <c r="C582" s="33" t="s">
        <v>1108</v>
      </c>
      <c r="D582" s="27" t="s">
        <v>698</v>
      </c>
      <c r="E582" s="34" t="s">
        <v>699</v>
      </c>
      <c r="F582" s="5" t="s">
        <v>2</v>
      </c>
      <c r="G582" s="5" t="s">
        <v>2037</v>
      </c>
      <c r="H582" s="36" t="s">
        <v>2038</v>
      </c>
      <c r="I582" s="10">
        <v>2775</v>
      </c>
      <c r="J582" s="52">
        <v>2775</v>
      </c>
      <c r="K582" s="48" t="s">
        <v>2659</v>
      </c>
      <c r="L582" s="49"/>
      <c r="M582" s="12"/>
    </row>
    <row r="583" spans="1:13" ht="12.75" customHeight="1" x14ac:dyDescent="0.25">
      <c r="A583" s="54" t="s">
        <v>2039</v>
      </c>
      <c r="B583" s="32" t="s">
        <v>2040</v>
      </c>
      <c r="C583" s="33" t="s">
        <v>85</v>
      </c>
      <c r="D583" s="27" t="s">
        <v>1043</v>
      </c>
      <c r="E583" s="34" t="s">
        <v>1044</v>
      </c>
      <c r="F583" s="9" t="s">
        <v>3</v>
      </c>
      <c r="G583" s="8" t="s">
        <v>526</v>
      </c>
      <c r="H583" s="35" t="s">
        <v>1353</v>
      </c>
      <c r="I583" s="10">
        <v>216.15</v>
      </c>
      <c r="J583" s="52">
        <v>164356.61000000002</v>
      </c>
      <c r="K583" s="48"/>
      <c r="L583" s="49" t="s">
        <v>2660</v>
      </c>
      <c r="M583" s="12"/>
    </row>
    <row r="584" spans="1:13" ht="12.75" customHeight="1" x14ac:dyDescent="0.25">
      <c r="A584" s="54" t="s">
        <v>2041</v>
      </c>
      <c r="B584" s="32" t="s">
        <v>2042</v>
      </c>
      <c r="C584" s="33" t="s">
        <v>2043</v>
      </c>
      <c r="D584" s="27" t="s">
        <v>2044</v>
      </c>
      <c r="E584" s="34" t="s">
        <v>2045</v>
      </c>
      <c r="F584" s="9" t="s">
        <v>3</v>
      </c>
      <c r="G584" s="8" t="s">
        <v>472</v>
      </c>
      <c r="H584" s="35" t="s">
        <v>2046</v>
      </c>
      <c r="I584" s="10">
        <v>164356.61000000002</v>
      </c>
      <c r="J584" s="52">
        <v>164356.61000000002</v>
      </c>
      <c r="K584" s="48"/>
      <c r="L584" s="49" t="s">
        <v>2661</v>
      </c>
      <c r="M584" s="12"/>
    </row>
    <row r="585" spans="1:13" ht="12.75" customHeight="1" x14ac:dyDescent="0.25">
      <c r="A585" s="54" t="s">
        <v>2047</v>
      </c>
      <c r="B585" s="32" t="s">
        <v>842</v>
      </c>
      <c r="C585" s="33" t="s">
        <v>85</v>
      </c>
      <c r="D585" s="27" t="s">
        <v>1182</v>
      </c>
      <c r="E585" s="34" t="s">
        <v>323</v>
      </c>
      <c r="F585" s="9" t="s">
        <v>3</v>
      </c>
      <c r="G585" s="8">
        <v>55300000</v>
      </c>
      <c r="H585" s="35" t="s">
        <v>1872</v>
      </c>
      <c r="I585" s="10">
        <v>101.75</v>
      </c>
      <c r="J585" s="52">
        <v>5200</v>
      </c>
      <c r="K585" s="48"/>
      <c r="L585" s="49" t="s">
        <v>2662</v>
      </c>
      <c r="M585" s="12"/>
    </row>
    <row r="586" spans="1:13" ht="12.75" customHeight="1" x14ac:dyDescent="0.25">
      <c r="A586" s="54" t="s">
        <v>818</v>
      </c>
      <c r="B586" s="32" t="s">
        <v>842</v>
      </c>
      <c r="C586" s="33" t="s">
        <v>2048</v>
      </c>
      <c r="D586" s="27" t="s">
        <v>504</v>
      </c>
      <c r="E586" s="34" t="s">
        <v>505</v>
      </c>
      <c r="F586" s="9" t="s">
        <v>22</v>
      </c>
      <c r="G586" s="8" t="s">
        <v>405</v>
      </c>
      <c r="H586" s="35" t="s">
        <v>2049</v>
      </c>
      <c r="I586" s="10">
        <v>6800</v>
      </c>
      <c r="J586" s="52">
        <v>94568.66</v>
      </c>
      <c r="K586" s="48" t="s">
        <v>2663</v>
      </c>
      <c r="L586" s="49"/>
      <c r="M586" s="12"/>
    </row>
    <row r="587" spans="1:13" ht="12.75" customHeight="1" x14ac:dyDescent="0.25">
      <c r="A587" s="54" t="s">
        <v>819</v>
      </c>
      <c r="B587" s="32" t="s">
        <v>842</v>
      </c>
      <c r="C587" s="33" t="s">
        <v>2050</v>
      </c>
      <c r="D587" s="27" t="s">
        <v>2051</v>
      </c>
      <c r="E587" s="34" t="s">
        <v>2052</v>
      </c>
      <c r="F587" s="5" t="s">
        <v>2</v>
      </c>
      <c r="G587" s="4" t="s">
        <v>2053</v>
      </c>
      <c r="H587" s="36" t="s">
        <v>2054</v>
      </c>
      <c r="I587" s="10">
        <v>299993.05</v>
      </c>
      <c r="J587" s="52">
        <v>46410</v>
      </c>
      <c r="K587" s="50" t="s">
        <v>2664</v>
      </c>
      <c r="L587" s="49"/>
      <c r="M587" s="12"/>
    </row>
    <row r="588" spans="1:13" ht="12.75" customHeight="1" x14ac:dyDescent="0.25">
      <c r="A588" s="54" t="s">
        <v>820</v>
      </c>
      <c r="B588" s="32" t="s">
        <v>2055</v>
      </c>
      <c r="C588" s="33" t="s">
        <v>2056</v>
      </c>
      <c r="D588" s="27" t="s">
        <v>2057</v>
      </c>
      <c r="E588" s="34" t="s">
        <v>2058</v>
      </c>
      <c r="F588" s="5" t="s">
        <v>22</v>
      </c>
      <c r="G588" s="4" t="s">
        <v>2059</v>
      </c>
      <c r="H588" s="36" t="s">
        <v>2060</v>
      </c>
      <c r="I588" s="10">
        <v>46410</v>
      </c>
      <c r="J588" s="52">
        <v>46410</v>
      </c>
      <c r="K588" s="50" t="s">
        <v>2665</v>
      </c>
      <c r="L588" s="49"/>
      <c r="M588" s="12"/>
    </row>
    <row r="589" spans="1:13" ht="12.75" customHeight="1" x14ac:dyDescent="0.25">
      <c r="A589" s="54" t="s">
        <v>821</v>
      </c>
      <c r="B589" s="32" t="s">
        <v>2061</v>
      </c>
      <c r="C589" s="33" t="s">
        <v>1109</v>
      </c>
      <c r="D589" s="27" t="s">
        <v>1619</v>
      </c>
      <c r="E589" s="34" t="s">
        <v>1620</v>
      </c>
      <c r="F589" s="9" t="s">
        <v>3</v>
      </c>
      <c r="G589" s="8" t="s">
        <v>232</v>
      </c>
      <c r="H589" s="35" t="s">
        <v>1621</v>
      </c>
      <c r="I589" s="10">
        <v>665</v>
      </c>
      <c r="J589" s="52">
        <v>665</v>
      </c>
      <c r="K589" s="48"/>
      <c r="L589" s="49" t="s">
        <v>2666</v>
      </c>
      <c r="M589" s="12"/>
    </row>
    <row r="590" spans="1:13" ht="12.75" customHeight="1" x14ac:dyDescent="0.25">
      <c r="A590" s="54" t="s">
        <v>822</v>
      </c>
      <c r="B590" s="32" t="s">
        <v>2061</v>
      </c>
      <c r="C590" s="33" t="s">
        <v>62</v>
      </c>
      <c r="D590" s="27" t="s">
        <v>490</v>
      </c>
      <c r="E590" s="34" t="s">
        <v>491</v>
      </c>
      <c r="F590" s="9" t="s">
        <v>3</v>
      </c>
      <c r="G590" s="8" t="s">
        <v>526</v>
      </c>
      <c r="H590" s="35" t="s">
        <v>1736</v>
      </c>
      <c r="I590" s="10">
        <v>93.28</v>
      </c>
      <c r="J590" s="52">
        <v>93.28</v>
      </c>
      <c r="K590" s="48"/>
      <c r="L590" s="49" t="s">
        <v>2667</v>
      </c>
      <c r="M590" s="12"/>
    </row>
    <row r="591" spans="1:13" ht="12.75" customHeight="1" x14ac:dyDescent="0.25">
      <c r="A591" s="54" t="s">
        <v>823</v>
      </c>
      <c r="B591" s="32" t="s">
        <v>2062</v>
      </c>
      <c r="C591" s="33" t="s">
        <v>2063</v>
      </c>
      <c r="D591" s="27" t="s">
        <v>2064</v>
      </c>
      <c r="E591" s="34" t="s">
        <v>2065</v>
      </c>
      <c r="F591" s="9" t="s">
        <v>22</v>
      </c>
      <c r="G591" s="8" t="s">
        <v>273</v>
      </c>
      <c r="H591" s="35" t="s">
        <v>2066</v>
      </c>
      <c r="I591" s="10">
        <v>5330.5</v>
      </c>
      <c r="J591" s="52">
        <v>4035.95</v>
      </c>
      <c r="K591" s="48" t="s">
        <v>2668</v>
      </c>
      <c r="L591" s="49"/>
      <c r="M591" s="12"/>
    </row>
    <row r="592" spans="1:13" ht="12.75" customHeight="1" x14ac:dyDescent="0.25">
      <c r="A592" s="54" t="s">
        <v>149</v>
      </c>
      <c r="B592" s="32" t="s">
        <v>2062</v>
      </c>
      <c r="C592" s="33" t="s">
        <v>2063</v>
      </c>
      <c r="D592" s="27" t="s">
        <v>354</v>
      </c>
      <c r="E592" s="34" t="s">
        <v>355</v>
      </c>
      <c r="F592" s="5" t="s">
        <v>22</v>
      </c>
      <c r="G592" s="4" t="s">
        <v>2067</v>
      </c>
      <c r="H592" s="36" t="s">
        <v>2068</v>
      </c>
      <c r="I592" s="10">
        <v>8249</v>
      </c>
      <c r="J592" s="52">
        <v>8249</v>
      </c>
      <c r="K592" s="48" t="s">
        <v>2669</v>
      </c>
      <c r="L592" s="49"/>
      <c r="M592" s="12"/>
    </row>
    <row r="593" spans="1:13" ht="12.75" customHeight="1" x14ac:dyDescent="0.25">
      <c r="A593" s="54" t="s">
        <v>824</v>
      </c>
      <c r="B593" s="32" t="s">
        <v>2062</v>
      </c>
      <c r="C593" s="33" t="s">
        <v>2069</v>
      </c>
      <c r="D593" s="27" t="s">
        <v>1204</v>
      </c>
      <c r="E593" s="46">
        <v>202200778</v>
      </c>
      <c r="F593" s="9" t="s">
        <v>3</v>
      </c>
      <c r="G593" s="8" t="s">
        <v>526</v>
      </c>
      <c r="H593" s="35" t="s">
        <v>1766</v>
      </c>
      <c r="I593" s="10">
        <v>455.65</v>
      </c>
      <c r="J593" s="52">
        <v>455.65</v>
      </c>
      <c r="K593" s="48"/>
      <c r="L593" s="49" t="s">
        <v>2670</v>
      </c>
      <c r="M593" s="12"/>
    </row>
    <row r="594" spans="1:13" ht="12.75" customHeight="1" x14ac:dyDescent="0.25">
      <c r="A594" s="54" t="s">
        <v>825</v>
      </c>
      <c r="B594" s="32" t="s">
        <v>2062</v>
      </c>
      <c r="C594" s="33" t="s">
        <v>2069</v>
      </c>
      <c r="D594" s="27" t="s">
        <v>1234</v>
      </c>
      <c r="E594" s="34" t="s">
        <v>1235</v>
      </c>
      <c r="F594" s="9" t="s">
        <v>3</v>
      </c>
      <c r="G594" s="8" t="s">
        <v>526</v>
      </c>
      <c r="H594" s="35" t="s">
        <v>1236</v>
      </c>
      <c r="I594" s="10">
        <v>358.82</v>
      </c>
      <c r="J594" s="52">
        <v>358.82</v>
      </c>
      <c r="K594" s="48"/>
      <c r="L594" s="49" t="s">
        <v>2671</v>
      </c>
      <c r="M594" s="12"/>
    </row>
    <row r="595" spans="1:13" ht="12.75" customHeight="1" x14ac:dyDescent="0.25">
      <c r="A595" s="54" t="s">
        <v>826</v>
      </c>
      <c r="B595" s="32" t="s">
        <v>2070</v>
      </c>
      <c r="C595" s="33" t="s">
        <v>2071</v>
      </c>
      <c r="D595" s="27" t="s">
        <v>1473</v>
      </c>
      <c r="E595" s="34" t="s">
        <v>1474</v>
      </c>
      <c r="F595" s="9" t="s">
        <v>3</v>
      </c>
      <c r="G595" s="8">
        <v>55300000</v>
      </c>
      <c r="H595" s="35" t="s">
        <v>1475</v>
      </c>
      <c r="I595" s="10">
        <v>187.5</v>
      </c>
      <c r="J595" s="52">
        <v>187.5</v>
      </c>
      <c r="K595" s="48"/>
      <c r="L595" s="49" t="s">
        <v>2672</v>
      </c>
      <c r="M595" s="12"/>
    </row>
    <row r="596" spans="1:13" ht="12.75" customHeight="1" x14ac:dyDescent="0.25">
      <c r="A596" s="54" t="s">
        <v>827</v>
      </c>
      <c r="B596" s="32" t="s">
        <v>2072</v>
      </c>
      <c r="C596" s="33" t="s">
        <v>2073</v>
      </c>
      <c r="D596" s="27" t="s">
        <v>758</v>
      </c>
      <c r="E596" s="34" t="s">
        <v>759</v>
      </c>
      <c r="F596" s="9" t="s">
        <v>3</v>
      </c>
      <c r="G596" s="8">
        <v>55300000</v>
      </c>
      <c r="H596" s="35" t="s">
        <v>760</v>
      </c>
      <c r="I596" s="10">
        <v>413.6</v>
      </c>
      <c r="J596" s="52">
        <v>413.6</v>
      </c>
      <c r="K596" s="48"/>
      <c r="L596" s="49" t="s">
        <v>2673</v>
      </c>
      <c r="M596" s="12"/>
    </row>
    <row r="597" spans="1:13" ht="12.75" customHeight="1" x14ac:dyDescent="0.25">
      <c r="A597" s="54" t="s">
        <v>828</v>
      </c>
      <c r="B597" s="32" t="s">
        <v>2074</v>
      </c>
      <c r="C597" s="33" t="s">
        <v>1100</v>
      </c>
      <c r="D597" s="27" t="s">
        <v>975</v>
      </c>
      <c r="E597" s="34" t="s">
        <v>428</v>
      </c>
      <c r="F597" s="9" t="s">
        <v>3</v>
      </c>
      <c r="G597" s="8" t="s">
        <v>356</v>
      </c>
      <c r="H597" s="35" t="s">
        <v>2075</v>
      </c>
      <c r="I597" s="10">
        <v>254</v>
      </c>
      <c r="J597" s="52">
        <v>254</v>
      </c>
      <c r="K597" s="48"/>
      <c r="L597" s="49" t="s">
        <v>2674</v>
      </c>
      <c r="M597" s="12"/>
    </row>
    <row r="598" spans="1:13" ht="12.75" customHeight="1" x14ac:dyDescent="0.25">
      <c r="A598" s="54" t="s">
        <v>829</v>
      </c>
      <c r="B598" s="32" t="s">
        <v>2074</v>
      </c>
      <c r="C598" s="33" t="s">
        <v>1100</v>
      </c>
      <c r="D598" s="27" t="s">
        <v>277</v>
      </c>
      <c r="E598" s="34" t="s">
        <v>278</v>
      </c>
      <c r="F598" s="9" t="s">
        <v>3</v>
      </c>
      <c r="G598" s="8" t="s">
        <v>356</v>
      </c>
      <c r="H598" s="35" t="s">
        <v>2076</v>
      </c>
      <c r="I598" s="10">
        <v>1912</v>
      </c>
      <c r="J598" s="52">
        <v>1912</v>
      </c>
      <c r="K598" s="48"/>
      <c r="L598" s="49" t="s">
        <v>2675</v>
      </c>
      <c r="M598" s="12"/>
    </row>
    <row r="599" spans="1:13" ht="12.75" customHeight="1" x14ac:dyDescent="0.25">
      <c r="A599" s="54" t="s">
        <v>830</v>
      </c>
      <c r="B599" s="32" t="s">
        <v>2077</v>
      </c>
      <c r="C599" s="33" t="s">
        <v>925</v>
      </c>
      <c r="D599" s="27" t="s">
        <v>2078</v>
      </c>
      <c r="E599" s="34" t="s">
        <v>2079</v>
      </c>
      <c r="F599" s="9" t="s">
        <v>3</v>
      </c>
      <c r="G599" s="8">
        <v>32220000</v>
      </c>
      <c r="H599" s="44" t="s">
        <v>2080</v>
      </c>
      <c r="I599" s="10">
        <v>1073</v>
      </c>
      <c r="J599" s="52">
        <v>1073</v>
      </c>
      <c r="K599" s="48"/>
      <c r="L599" s="49" t="s">
        <v>2676</v>
      </c>
      <c r="M599" s="12"/>
    </row>
    <row r="600" spans="1:13" ht="12.75" customHeight="1" x14ac:dyDescent="0.25">
      <c r="A600" s="54" t="s">
        <v>831</v>
      </c>
      <c r="B600" s="32" t="s">
        <v>2077</v>
      </c>
      <c r="C600" s="33" t="s">
        <v>1109</v>
      </c>
      <c r="D600" s="27" t="s">
        <v>1234</v>
      </c>
      <c r="E600" s="34" t="s">
        <v>1235</v>
      </c>
      <c r="F600" s="9" t="s">
        <v>3</v>
      </c>
      <c r="G600" s="8" t="s">
        <v>526</v>
      </c>
      <c r="H600" s="35" t="s">
        <v>1236</v>
      </c>
      <c r="I600" s="10">
        <v>295.79000000000002</v>
      </c>
      <c r="J600" s="52">
        <v>295.79000000000002</v>
      </c>
      <c r="K600" s="48"/>
      <c r="L600" s="49" t="s">
        <v>2677</v>
      </c>
      <c r="M600" s="12"/>
    </row>
    <row r="601" spans="1:13" ht="12.75" customHeight="1" x14ac:dyDescent="0.25">
      <c r="A601" s="54" t="s">
        <v>832</v>
      </c>
      <c r="B601" s="32" t="s">
        <v>2081</v>
      </c>
      <c r="C601" s="33" t="s">
        <v>2056</v>
      </c>
      <c r="D601" s="27" t="s">
        <v>997</v>
      </c>
      <c r="E601" s="34" t="s">
        <v>174</v>
      </c>
      <c r="F601" s="5" t="s">
        <v>2</v>
      </c>
      <c r="G601" s="4" t="s">
        <v>2082</v>
      </c>
      <c r="H601" s="36" t="s">
        <v>2083</v>
      </c>
      <c r="I601" s="10">
        <v>8999.32</v>
      </c>
      <c r="J601" s="52">
        <v>8045.16</v>
      </c>
      <c r="K601" s="48" t="s">
        <v>2678</v>
      </c>
      <c r="L601" s="49"/>
      <c r="M601" s="12"/>
    </row>
    <row r="602" spans="1:13" ht="12.75" customHeight="1" x14ac:dyDescent="0.25">
      <c r="A602" s="54" t="s">
        <v>833</v>
      </c>
      <c r="B602" s="32" t="s">
        <v>2084</v>
      </c>
      <c r="C602" s="33" t="s">
        <v>2056</v>
      </c>
      <c r="D602" s="27" t="s">
        <v>373</v>
      </c>
      <c r="E602" s="34" t="s">
        <v>374</v>
      </c>
      <c r="F602" s="5" t="s">
        <v>22</v>
      </c>
      <c r="G602" s="4" t="s">
        <v>275</v>
      </c>
      <c r="H602" s="36" t="s">
        <v>2085</v>
      </c>
      <c r="I602" s="10">
        <v>15300</v>
      </c>
      <c r="J602" s="52">
        <v>15300</v>
      </c>
      <c r="K602" s="48" t="s">
        <v>2679</v>
      </c>
      <c r="L602" s="49"/>
      <c r="M602" s="12"/>
    </row>
    <row r="603" spans="1:13" ht="12.75" customHeight="1" x14ac:dyDescent="0.25">
      <c r="A603" s="54" t="s">
        <v>834</v>
      </c>
      <c r="B603" s="32" t="s">
        <v>2084</v>
      </c>
      <c r="C603" s="33" t="s">
        <v>1016</v>
      </c>
      <c r="D603" s="27" t="s">
        <v>2086</v>
      </c>
      <c r="E603" s="34" t="s">
        <v>589</v>
      </c>
      <c r="F603" s="9" t="s">
        <v>3</v>
      </c>
      <c r="G603" s="8" t="s">
        <v>627</v>
      </c>
      <c r="H603" s="35" t="s">
        <v>2087</v>
      </c>
      <c r="I603" s="10">
        <v>25462.5</v>
      </c>
      <c r="J603" s="52">
        <v>25462.5</v>
      </c>
      <c r="K603" s="48"/>
      <c r="L603" s="49" t="s">
        <v>2680</v>
      </c>
      <c r="M603" s="12"/>
    </row>
    <row r="604" spans="1:13" ht="12.75" customHeight="1" x14ac:dyDescent="0.25">
      <c r="A604" s="54" t="s">
        <v>835</v>
      </c>
      <c r="B604" s="32" t="s">
        <v>2084</v>
      </c>
      <c r="C604" s="33" t="s">
        <v>2056</v>
      </c>
      <c r="D604" s="27" t="s">
        <v>2088</v>
      </c>
      <c r="E604" s="34" t="s">
        <v>2089</v>
      </c>
      <c r="F604" s="5" t="s">
        <v>22</v>
      </c>
      <c r="G604" s="4" t="s">
        <v>2090</v>
      </c>
      <c r="H604" s="36" t="s">
        <v>28</v>
      </c>
      <c r="I604" s="10">
        <v>4398.8</v>
      </c>
      <c r="J604" s="52">
        <v>4398.8</v>
      </c>
      <c r="K604" s="48" t="s">
        <v>2681</v>
      </c>
      <c r="L604" s="49"/>
      <c r="M604" s="12"/>
    </row>
    <row r="605" spans="1:13" ht="12.75" customHeight="1" x14ac:dyDescent="0.25">
      <c r="A605" s="54" t="s">
        <v>836</v>
      </c>
      <c r="B605" s="32" t="s">
        <v>2091</v>
      </c>
      <c r="C605" s="33" t="s">
        <v>1016</v>
      </c>
      <c r="D605" s="27" t="s">
        <v>169</v>
      </c>
      <c r="E605" s="34">
        <v>202352514</v>
      </c>
      <c r="F605" s="5" t="s">
        <v>3</v>
      </c>
      <c r="G605" s="4" t="s">
        <v>2092</v>
      </c>
      <c r="H605" s="36" t="s">
        <v>2093</v>
      </c>
      <c r="I605" s="10">
        <v>13254</v>
      </c>
      <c r="J605" s="52">
        <v>13254</v>
      </c>
      <c r="K605" s="48"/>
      <c r="L605" s="49" t="s">
        <v>2682</v>
      </c>
      <c r="M605" s="12"/>
    </row>
    <row r="606" spans="1:13" ht="12.75" customHeight="1" x14ac:dyDescent="0.25">
      <c r="A606" s="54" t="s">
        <v>837</v>
      </c>
      <c r="B606" s="32" t="s">
        <v>2091</v>
      </c>
      <c r="C606" s="33" t="s">
        <v>925</v>
      </c>
      <c r="D606" s="27" t="s">
        <v>2094</v>
      </c>
      <c r="E606" s="34">
        <v>436031465</v>
      </c>
      <c r="F606" s="5" t="s">
        <v>3</v>
      </c>
      <c r="G606" s="4" t="s">
        <v>2095</v>
      </c>
      <c r="H606" s="36" t="s">
        <v>2096</v>
      </c>
      <c r="I606" s="10">
        <v>380</v>
      </c>
      <c r="J606" s="52">
        <v>380</v>
      </c>
      <c r="K606" s="48"/>
      <c r="L606" s="49" t="s">
        <v>2683</v>
      </c>
      <c r="M606" s="12"/>
    </row>
    <row r="607" spans="1:13" ht="12.75" customHeight="1" x14ac:dyDescent="0.25">
      <c r="A607" s="54" t="s">
        <v>838</v>
      </c>
      <c r="B607" s="32" t="s">
        <v>2091</v>
      </c>
      <c r="C607" s="33" t="s">
        <v>925</v>
      </c>
      <c r="D607" s="27" t="s">
        <v>1978</v>
      </c>
      <c r="E607" s="34">
        <v>406126543</v>
      </c>
      <c r="F607" s="5" t="s">
        <v>3</v>
      </c>
      <c r="G607" s="4" t="s">
        <v>2095</v>
      </c>
      <c r="H607" s="36" t="s">
        <v>2096</v>
      </c>
      <c r="I607" s="10">
        <v>960</v>
      </c>
      <c r="J607" s="52">
        <v>960</v>
      </c>
      <c r="K607" s="48"/>
      <c r="L607" s="49" t="s">
        <v>2684</v>
      </c>
      <c r="M607" s="12"/>
    </row>
    <row r="608" spans="1:13" ht="12.75" customHeight="1" x14ac:dyDescent="0.25">
      <c r="A608" s="54" t="s">
        <v>851</v>
      </c>
      <c r="B608" s="32" t="s">
        <v>1911</v>
      </c>
      <c r="C608" s="33" t="s">
        <v>1016</v>
      </c>
      <c r="D608" s="27" t="s">
        <v>169</v>
      </c>
      <c r="E608" s="34">
        <v>202352514</v>
      </c>
      <c r="F608" s="5" t="s">
        <v>3</v>
      </c>
      <c r="G608" s="4" t="s">
        <v>2092</v>
      </c>
      <c r="H608" s="36" t="s">
        <v>2097</v>
      </c>
      <c r="I608" s="10">
        <v>13254</v>
      </c>
      <c r="J608" s="52">
        <v>13254</v>
      </c>
      <c r="K608" s="48"/>
      <c r="L608" s="49" t="s">
        <v>2685</v>
      </c>
      <c r="M608" s="12"/>
    </row>
    <row r="609" spans="1:13" ht="12.75" customHeight="1" x14ac:dyDescent="0.25">
      <c r="A609" s="54" t="s">
        <v>852</v>
      </c>
      <c r="B609" s="32" t="s">
        <v>2098</v>
      </c>
      <c r="C609" s="33" t="s">
        <v>1016</v>
      </c>
      <c r="D609" s="27" t="s">
        <v>169</v>
      </c>
      <c r="E609" s="34">
        <v>202352515</v>
      </c>
      <c r="F609" s="5" t="s">
        <v>3</v>
      </c>
      <c r="G609" s="4" t="s">
        <v>2092</v>
      </c>
      <c r="H609" s="36" t="s">
        <v>2099</v>
      </c>
      <c r="I609" s="10">
        <v>13944.9</v>
      </c>
      <c r="J609" s="52">
        <v>13944.9</v>
      </c>
      <c r="K609" s="48"/>
      <c r="L609" s="49" t="s">
        <v>2686</v>
      </c>
      <c r="M609" s="12"/>
    </row>
    <row r="610" spans="1:13" ht="12.75" customHeight="1" x14ac:dyDescent="0.25">
      <c r="A610" s="54" t="s">
        <v>853</v>
      </c>
      <c r="B610" s="32" t="s">
        <v>2098</v>
      </c>
      <c r="C610" s="33" t="s">
        <v>1016</v>
      </c>
      <c r="D610" s="27" t="s">
        <v>169</v>
      </c>
      <c r="E610" s="34">
        <v>202352516</v>
      </c>
      <c r="F610" s="5" t="s">
        <v>3</v>
      </c>
      <c r="G610" s="4" t="s">
        <v>2092</v>
      </c>
      <c r="H610" s="36" t="s">
        <v>2100</v>
      </c>
      <c r="I610" s="10">
        <v>13282.2</v>
      </c>
      <c r="J610" s="52">
        <v>13282.2</v>
      </c>
      <c r="K610" s="48"/>
      <c r="L610" s="49" t="s">
        <v>2687</v>
      </c>
      <c r="M610" s="12"/>
    </row>
    <row r="611" spans="1:13" ht="12.75" customHeight="1" x14ac:dyDescent="0.25">
      <c r="A611" s="54" t="s">
        <v>2101</v>
      </c>
      <c r="B611" s="32" t="s">
        <v>2098</v>
      </c>
      <c r="C611" s="33" t="s">
        <v>1016</v>
      </c>
      <c r="D611" s="27" t="s">
        <v>169</v>
      </c>
      <c r="E611" s="34">
        <v>202352517</v>
      </c>
      <c r="F611" s="5" t="s">
        <v>3</v>
      </c>
      <c r="G611" s="4" t="s">
        <v>2092</v>
      </c>
      <c r="H611" s="36" t="s">
        <v>2102</v>
      </c>
      <c r="I611" s="10">
        <v>13352.7</v>
      </c>
      <c r="J611" s="52">
        <v>13352.7</v>
      </c>
      <c r="K611" s="48"/>
      <c r="L611" s="49" t="s">
        <v>2688</v>
      </c>
      <c r="M611" s="12"/>
    </row>
    <row r="612" spans="1:13" ht="12.75" customHeight="1" x14ac:dyDescent="0.25">
      <c r="A612" s="54" t="s">
        <v>854</v>
      </c>
      <c r="B612" s="32" t="s">
        <v>2103</v>
      </c>
      <c r="C612" s="33" t="s">
        <v>2104</v>
      </c>
      <c r="D612" s="27" t="s">
        <v>621</v>
      </c>
      <c r="E612" s="34">
        <v>205169066</v>
      </c>
      <c r="F612" s="5" t="s">
        <v>3</v>
      </c>
      <c r="G612" s="4" t="s">
        <v>2105</v>
      </c>
      <c r="H612" s="36" t="s">
        <v>2106</v>
      </c>
      <c r="I612" s="10">
        <v>7036</v>
      </c>
      <c r="J612" s="52">
        <v>7036</v>
      </c>
      <c r="K612" s="48"/>
      <c r="L612" s="49" t="s">
        <v>2689</v>
      </c>
      <c r="M612" s="12"/>
    </row>
    <row r="613" spans="1:13" ht="12.75" customHeight="1" x14ac:dyDescent="0.25">
      <c r="A613" s="54" t="s">
        <v>2107</v>
      </c>
      <c r="B613" s="32" t="s">
        <v>2103</v>
      </c>
      <c r="C613" s="33" t="s">
        <v>925</v>
      </c>
      <c r="D613" s="27" t="s">
        <v>373</v>
      </c>
      <c r="E613" s="34">
        <v>203862551</v>
      </c>
      <c r="F613" s="5" t="s">
        <v>3</v>
      </c>
      <c r="G613" s="4" t="s">
        <v>2108</v>
      </c>
      <c r="H613" s="36" t="s">
        <v>1432</v>
      </c>
      <c r="I613" s="10">
        <v>7669.6</v>
      </c>
      <c r="J613" s="52">
        <v>7669.6</v>
      </c>
      <c r="K613" s="48"/>
      <c r="L613" s="49" t="s">
        <v>2690</v>
      </c>
      <c r="M613" s="12"/>
    </row>
    <row r="614" spans="1:13" ht="12.75" customHeight="1" x14ac:dyDescent="0.25">
      <c r="A614" s="54" t="s">
        <v>855</v>
      </c>
      <c r="B614" s="32" t="s">
        <v>2103</v>
      </c>
      <c r="C614" s="33" t="s">
        <v>925</v>
      </c>
      <c r="D614" s="27" t="s">
        <v>2109</v>
      </c>
      <c r="E614" s="34">
        <v>202356672</v>
      </c>
      <c r="F614" s="5" t="s">
        <v>3</v>
      </c>
      <c r="G614" s="4" t="s">
        <v>2108</v>
      </c>
      <c r="H614" s="36" t="s">
        <v>1432</v>
      </c>
      <c r="I614" s="10">
        <v>1860</v>
      </c>
      <c r="J614" s="52">
        <v>1860</v>
      </c>
      <c r="K614" s="48"/>
      <c r="L614" s="49" t="s">
        <v>2691</v>
      </c>
      <c r="M614" s="12"/>
    </row>
    <row r="615" spans="1:13" ht="12.75" customHeight="1" x14ac:dyDescent="0.25">
      <c r="A615" s="54" t="s">
        <v>856</v>
      </c>
      <c r="B615" s="32" t="s">
        <v>2103</v>
      </c>
      <c r="C615" s="33" t="s">
        <v>925</v>
      </c>
      <c r="D615" s="27" t="s">
        <v>2110</v>
      </c>
      <c r="E615" s="34">
        <v>404388729</v>
      </c>
      <c r="F615" s="5" t="s">
        <v>3</v>
      </c>
      <c r="G615" s="4" t="s">
        <v>2108</v>
      </c>
      <c r="H615" s="36" t="s">
        <v>1432</v>
      </c>
      <c r="I615" s="10">
        <v>4344.84</v>
      </c>
      <c r="J615" s="52">
        <v>4344.84</v>
      </c>
      <c r="K615" s="48"/>
      <c r="L615" s="49" t="s">
        <v>2692</v>
      </c>
      <c r="M615" s="12"/>
    </row>
    <row r="616" spans="1:13" ht="12.75" customHeight="1" x14ac:dyDescent="0.25">
      <c r="A616" s="54" t="s">
        <v>857</v>
      </c>
      <c r="B616" s="32" t="s">
        <v>2103</v>
      </c>
      <c r="C616" s="33" t="s">
        <v>925</v>
      </c>
      <c r="D616" s="27" t="s">
        <v>2110</v>
      </c>
      <c r="E616" s="34">
        <v>404388729</v>
      </c>
      <c r="F616" s="5" t="s">
        <v>3</v>
      </c>
      <c r="G616" s="4" t="s">
        <v>2108</v>
      </c>
      <c r="H616" s="36" t="s">
        <v>1432</v>
      </c>
      <c r="I616" s="10">
        <v>2363.54</v>
      </c>
      <c r="J616" s="52">
        <v>2363.54</v>
      </c>
      <c r="K616" s="48"/>
      <c r="L616" s="49" t="s">
        <v>2693</v>
      </c>
      <c r="M616" s="12"/>
    </row>
    <row r="617" spans="1:13" ht="12.75" customHeight="1" x14ac:dyDescent="0.25">
      <c r="A617" s="54" t="s">
        <v>858</v>
      </c>
      <c r="B617" s="32" t="s">
        <v>2103</v>
      </c>
      <c r="C617" s="33" t="s">
        <v>925</v>
      </c>
      <c r="D617" s="27" t="s">
        <v>2110</v>
      </c>
      <c r="E617" s="34">
        <v>404388729</v>
      </c>
      <c r="F617" s="5" t="s">
        <v>3</v>
      </c>
      <c r="G617" s="4" t="s">
        <v>2108</v>
      </c>
      <c r="H617" s="36" t="s">
        <v>1432</v>
      </c>
      <c r="I617" s="10">
        <v>1903.2</v>
      </c>
      <c r="J617" s="52">
        <v>1903.2</v>
      </c>
      <c r="K617" s="48"/>
      <c r="L617" s="49" t="s">
        <v>2694</v>
      </c>
      <c r="M617" s="12"/>
    </row>
    <row r="618" spans="1:13" ht="12.75" customHeight="1" x14ac:dyDescent="0.25">
      <c r="A618" s="54" t="s">
        <v>2111</v>
      </c>
      <c r="B618" s="32" t="s">
        <v>2103</v>
      </c>
      <c r="C618" s="33" t="s">
        <v>925</v>
      </c>
      <c r="D618" s="27" t="s">
        <v>2110</v>
      </c>
      <c r="E618" s="34">
        <v>404388729</v>
      </c>
      <c r="F618" s="5" t="s">
        <v>3</v>
      </c>
      <c r="G618" s="4" t="s">
        <v>2108</v>
      </c>
      <c r="H618" s="36" t="s">
        <v>1432</v>
      </c>
      <c r="I618" s="10">
        <v>1898</v>
      </c>
      <c r="J618" s="52">
        <v>1898</v>
      </c>
      <c r="K618" s="48"/>
      <c r="L618" s="49" t="s">
        <v>2695</v>
      </c>
      <c r="M618" s="12"/>
    </row>
    <row r="619" spans="1:13" ht="12.75" customHeight="1" x14ac:dyDescent="0.25">
      <c r="A619" s="54" t="s">
        <v>859</v>
      </c>
      <c r="B619" s="32" t="s">
        <v>2103</v>
      </c>
      <c r="C619" s="33" t="s">
        <v>925</v>
      </c>
      <c r="D619" s="27" t="s">
        <v>2110</v>
      </c>
      <c r="E619" s="34">
        <v>404388729</v>
      </c>
      <c r="F619" s="5" t="s">
        <v>3</v>
      </c>
      <c r="G619" s="4" t="s">
        <v>2108</v>
      </c>
      <c r="H619" s="36" t="s">
        <v>1432</v>
      </c>
      <c r="I619" s="10">
        <v>5600.4</v>
      </c>
      <c r="J619" s="52">
        <v>5600.4</v>
      </c>
      <c r="K619" s="48"/>
      <c r="L619" s="49" t="s">
        <v>2696</v>
      </c>
      <c r="M619" s="12"/>
    </row>
  </sheetData>
  <autoFilter ref="A2:BPK619"/>
  <mergeCells count="10">
    <mergeCell ref="K1:K2"/>
    <mergeCell ref="L1:L2"/>
    <mergeCell ref="G1:H1"/>
    <mergeCell ref="I1:I2"/>
    <mergeCell ref="A1:A2"/>
    <mergeCell ref="B1:B2"/>
    <mergeCell ref="D1:E1"/>
    <mergeCell ref="F1:F2"/>
    <mergeCell ref="C1:C2"/>
    <mergeCell ref="J1:J2"/>
  </mergeCells>
  <conditionalFormatting sqref="A605">
    <cfRule type="duplicateValues" dxfId="1429" priority="1429"/>
  </conditionalFormatting>
  <conditionalFormatting sqref="K49">
    <cfRule type="duplicateValues" dxfId="1428" priority="1406"/>
  </conditionalFormatting>
  <conditionalFormatting sqref="K49">
    <cfRule type="duplicateValues" dxfId="1427" priority="1405"/>
  </conditionalFormatting>
  <conditionalFormatting sqref="K49">
    <cfRule type="duplicateValues" dxfId="1426" priority="1404"/>
  </conditionalFormatting>
  <conditionalFormatting sqref="K49">
    <cfRule type="duplicateValues" dxfId="1425" priority="1403"/>
  </conditionalFormatting>
  <conditionalFormatting sqref="K49">
    <cfRule type="duplicateValues" dxfId="1424" priority="1407"/>
    <cfRule type="duplicateValues" dxfId="1423" priority="1408"/>
  </conditionalFormatting>
  <conditionalFormatting sqref="K49">
    <cfRule type="duplicateValues" dxfId="1422" priority="1409"/>
    <cfRule type="duplicateValues" dxfId="1421" priority="1410"/>
  </conditionalFormatting>
  <conditionalFormatting sqref="K49">
    <cfRule type="duplicateValues" dxfId="1420" priority="1411"/>
  </conditionalFormatting>
  <conditionalFormatting sqref="K49">
    <cfRule type="duplicateValues" dxfId="1419" priority="1412"/>
  </conditionalFormatting>
  <conditionalFormatting sqref="K49">
    <cfRule type="duplicateValues" dxfId="1418" priority="1413"/>
    <cfRule type="duplicateValues" dxfId="1417" priority="1414"/>
  </conditionalFormatting>
  <conditionalFormatting sqref="K49">
    <cfRule type="duplicateValues" dxfId="1416" priority="1415"/>
  </conditionalFormatting>
  <conditionalFormatting sqref="K49">
    <cfRule type="duplicateValues" dxfId="1415" priority="1416"/>
  </conditionalFormatting>
  <conditionalFormatting sqref="K49">
    <cfRule type="duplicateValues" dxfId="1414" priority="1417"/>
    <cfRule type="duplicateValues" dxfId="1413" priority="1418"/>
  </conditionalFormatting>
  <conditionalFormatting sqref="K49">
    <cfRule type="duplicateValues" dxfId="1412" priority="1419"/>
    <cfRule type="duplicateValues" dxfId="1411" priority="1420"/>
  </conditionalFormatting>
  <conditionalFormatting sqref="K49">
    <cfRule type="duplicateValues" dxfId="1410" priority="1421"/>
    <cfRule type="duplicateValues" dxfId="1409" priority="1422"/>
    <cfRule type="duplicateValues" dxfId="1408" priority="1423"/>
  </conditionalFormatting>
  <conditionalFormatting sqref="K49">
    <cfRule type="duplicateValues" dxfId="1407" priority="1424"/>
  </conditionalFormatting>
  <conditionalFormatting sqref="K49">
    <cfRule type="duplicateValues" dxfId="1406" priority="1425"/>
  </conditionalFormatting>
  <conditionalFormatting sqref="K49">
    <cfRule type="duplicateValues" dxfId="1405" priority="1426"/>
  </conditionalFormatting>
  <conditionalFormatting sqref="K49">
    <cfRule type="duplicateValues" dxfId="1404" priority="1427"/>
    <cfRule type="duplicateValues" dxfId="1403" priority="1428"/>
  </conditionalFormatting>
  <conditionalFormatting sqref="K49">
    <cfRule type="duplicateValues" dxfId="1402" priority="1401"/>
    <cfRule type="duplicateValues" dxfId="1401" priority="1402"/>
  </conditionalFormatting>
  <conditionalFormatting sqref="K49">
    <cfRule type="duplicateValues" dxfId="1400" priority="1400"/>
  </conditionalFormatting>
  <conditionalFormatting sqref="K105">
    <cfRule type="duplicateValues" dxfId="1399" priority="1377"/>
  </conditionalFormatting>
  <conditionalFormatting sqref="K105">
    <cfRule type="duplicateValues" dxfId="1398" priority="1376"/>
  </conditionalFormatting>
  <conditionalFormatting sqref="K105">
    <cfRule type="duplicateValues" dxfId="1397" priority="1375"/>
  </conditionalFormatting>
  <conditionalFormatting sqref="K105">
    <cfRule type="duplicateValues" dxfId="1396" priority="1378"/>
    <cfRule type="duplicateValues" dxfId="1395" priority="1379"/>
  </conditionalFormatting>
  <conditionalFormatting sqref="K105">
    <cfRule type="duplicateValues" dxfId="1394" priority="1380"/>
    <cfRule type="duplicateValues" dxfId="1393" priority="1381"/>
  </conditionalFormatting>
  <conditionalFormatting sqref="K105">
    <cfRule type="duplicateValues" dxfId="1392" priority="1382"/>
  </conditionalFormatting>
  <conditionalFormatting sqref="K105">
    <cfRule type="duplicateValues" dxfId="1391" priority="1383"/>
  </conditionalFormatting>
  <conditionalFormatting sqref="K105">
    <cfRule type="duplicateValues" dxfId="1390" priority="1384"/>
    <cfRule type="duplicateValues" dxfId="1389" priority="1385"/>
  </conditionalFormatting>
  <conditionalFormatting sqref="K105">
    <cfRule type="duplicateValues" dxfId="1388" priority="1386"/>
  </conditionalFormatting>
  <conditionalFormatting sqref="K105">
    <cfRule type="duplicateValues" dxfId="1387" priority="1387"/>
  </conditionalFormatting>
  <conditionalFormatting sqref="K105">
    <cfRule type="duplicateValues" dxfId="1386" priority="1388"/>
    <cfRule type="duplicateValues" dxfId="1385" priority="1389"/>
  </conditionalFormatting>
  <conditionalFormatting sqref="K105">
    <cfRule type="duplicateValues" dxfId="1384" priority="1390"/>
    <cfRule type="duplicateValues" dxfId="1383" priority="1391"/>
  </conditionalFormatting>
  <conditionalFormatting sqref="K105">
    <cfRule type="duplicateValues" dxfId="1382" priority="1392"/>
    <cfRule type="duplicateValues" dxfId="1381" priority="1393"/>
    <cfRule type="duplicateValues" dxfId="1380" priority="1394"/>
  </conditionalFormatting>
  <conditionalFormatting sqref="K105">
    <cfRule type="duplicateValues" dxfId="1379" priority="1395"/>
  </conditionalFormatting>
  <conditionalFormatting sqref="K105">
    <cfRule type="duplicateValues" dxfId="1378" priority="1396"/>
  </conditionalFormatting>
  <conditionalFormatting sqref="K105">
    <cfRule type="duplicateValues" dxfId="1377" priority="1397"/>
  </conditionalFormatting>
  <conditionalFormatting sqref="K105">
    <cfRule type="duplicateValues" dxfId="1376" priority="1398"/>
    <cfRule type="duplicateValues" dxfId="1375" priority="1399"/>
  </conditionalFormatting>
  <conditionalFormatting sqref="K105">
    <cfRule type="duplicateValues" dxfId="1374" priority="1373"/>
    <cfRule type="duplicateValues" dxfId="1373" priority="1374"/>
  </conditionalFormatting>
  <conditionalFormatting sqref="K105">
    <cfRule type="duplicateValues" dxfId="1372" priority="1372"/>
  </conditionalFormatting>
  <conditionalFormatting sqref="K106">
    <cfRule type="duplicateValues" dxfId="1371" priority="1349"/>
  </conditionalFormatting>
  <conditionalFormatting sqref="K106">
    <cfRule type="duplicateValues" dxfId="1370" priority="1348"/>
  </conditionalFormatting>
  <conditionalFormatting sqref="K106">
    <cfRule type="duplicateValues" dxfId="1369" priority="1347"/>
  </conditionalFormatting>
  <conditionalFormatting sqref="K106">
    <cfRule type="duplicateValues" dxfId="1368" priority="1346"/>
  </conditionalFormatting>
  <conditionalFormatting sqref="K106">
    <cfRule type="duplicateValues" dxfId="1367" priority="1350"/>
    <cfRule type="duplicateValues" dxfId="1366" priority="1351"/>
  </conditionalFormatting>
  <conditionalFormatting sqref="K106">
    <cfRule type="duplicateValues" dxfId="1365" priority="1352"/>
    <cfRule type="duplicateValues" dxfId="1364" priority="1353"/>
  </conditionalFormatting>
  <conditionalFormatting sqref="K106">
    <cfRule type="duplicateValues" dxfId="1363" priority="1354"/>
  </conditionalFormatting>
  <conditionalFormatting sqref="K106">
    <cfRule type="duplicateValues" dxfId="1362" priority="1355"/>
  </conditionalFormatting>
  <conditionalFormatting sqref="K106">
    <cfRule type="duplicateValues" dxfId="1361" priority="1356"/>
    <cfRule type="duplicateValues" dxfId="1360" priority="1357"/>
  </conditionalFormatting>
  <conditionalFormatting sqref="K106">
    <cfRule type="duplicateValues" dxfId="1359" priority="1358"/>
  </conditionalFormatting>
  <conditionalFormatting sqref="K106">
    <cfRule type="duplicateValues" dxfId="1358" priority="1359"/>
  </conditionalFormatting>
  <conditionalFormatting sqref="K106">
    <cfRule type="duplicateValues" dxfId="1357" priority="1360"/>
    <cfRule type="duplicateValues" dxfId="1356" priority="1361"/>
  </conditionalFormatting>
  <conditionalFormatting sqref="K106">
    <cfRule type="duplicateValues" dxfId="1355" priority="1362"/>
    <cfRule type="duplicateValues" dxfId="1354" priority="1363"/>
  </conditionalFormatting>
  <conditionalFormatting sqref="K106">
    <cfRule type="duplicateValues" dxfId="1353" priority="1364"/>
    <cfRule type="duplicateValues" dxfId="1352" priority="1365"/>
    <cfRule type="duplicateValues" dxfId="1351" priority="1366"/>
  </conditionalFormatting>
  <conditionalFormatting sqref="K106">
    <cfRule type="duplicateValues" dxfId="1350" priority="1367"/>
  </conditionalFormatting>
  <conditionalFormatting sqref="K106">
    <cfRule type="duplicateValues" dxfId="1349" priority="1368"/>
  </conditionalFormatting>
  <conditionalFormatting sqref="K106">
    <cfRule type="duplicateValues" dxfId="1348" priority="1369"/>
  </conditionalFormatting>
  <conditionalFormatting sqref="K106">
    <cfRule type="duplicateValues" dxfId="1347" priority="1370"/>
    <cfRule type="duplicateValues" dxfId="1346" priority="1371"/>
  </conditionalFormatting>
  <conditionalFormatting sqref="K106">
    <cfRule type="duplicateValues" dxfId="1345" priority="1344"/>
    <cfRule type="duplicateValues" dxfId="1344" priority="1345"/>
  </conditionalFormatting>
  <conditionalFormatting sqref="K106">
    <cfRule type="duplicateValues" dxfId="1343" priority="1343"/>
  </conditionalFormatting>
  <conditionalFormatting sqref="K107">
    <cfRule type="duplicateValues" dxfId="1342" priority="1320"/>
  </conditionalFormatting>
  <conditionalFormatting sqref="K107">
    <cfRule type="duplicateValues" dxfId="1341" priority="1319"/>
  </conditionalFormatting>
  <conditionalFormatting sqref="K107">
    <cfRule type="duplicateValues" dxfId="1340" priority="1318"/>
  </conditionalFormatting>
  <conditionalFormatting sqref="K107">
    <cfRule type="duplicateValues" dxfId="1339" priority="1317"/>
  </conditionalFormatting>
  <conditionalFormatting sqref="K107">
    <cfRule type="duplicateValues" dxfId="1338" priority="1321"/>
    <cfRule type="duplicateValues" dxfId="1337" priority="1322"/>
  </conditionalFormatting>
  <conditionalFormatting sqref="K107">
    <cfRule type="duplicateValues" dxfId="1336" priority="1323"/>
    <cfRule type="duplicateValues" dxfId="1335" priority="1324"/>
  </conditionalFormatting>
  <conditionalFormatting sqref="K107">
    <cfRule type="duplicateValues" dxfId="1334" priority="1325"/>
  </conditionalFormatting>
  <conditionalFormatting sqref="K107">
    <cfRule type="duplicateValues" dxfId="1333" priority="1326"/>
  </conditionalFormatting>
  <conditionalFormatting sqref="K107">
    <cfRule type="duplicateValues" dxfId="1332" priority="1327"/>
    <cfRule type="duplicateValues" dxfId="1331" priority="1328"/>
  </conditionalFormatting>
  <conditionalFormatting sqref="K107">
    <cfRule type="duplicateValues" dxfId="1330" priority="1329"/>
  </conditionalFormatting>
  <conditionalFormatting sqref="K107">
    <cfRule type="duplicateValues" dxfId="1329" priority="1330"/>
  </conditionalFormatting>
  <conditionalFormatting sqref="K107">
    <cfRule type="duplicateValues" dxfId="1328" priority="1331"/>
    <cfRule type="duplicateValues" dxfId="1327" priority="1332"/>
  </conditionalFormatting>
  <conditionalFormatting sqref="K107">
    <cfRule type="duplicateValues" dxfId="1326" priority="1333"/>
    <cfRule type="duplicateValues" dxfId="1325" priority="1334"/>
  </conditionalFormatting>
  <conditionalFormatting sqref="K107">
    <cfRule type="duplicateValues" dxfId="1324" priority="1335"/>
    <cfRule type="duplicateValues" dxfId="1323" priority="1336"/>
    <cfRule type="duplicateValues" dxfId="1322" priority="1337"/>
  </conditionalFormatting>
  <conditionalFormatting sqref="K107">
    <cfRule type="duplicateValues" dxfId="1321" priority="1338"/>
  </conditionalFormatting>
  <conditionalFormatting sqref="K107">
    <cfRule type="duplicateValues" dxfId="1320" priority="1339"/>
  </conditionalFormatting>
  <conditionalFormatting sqref="K107">
    <cfRule type="duplicateValues" dxfId="1319" priority="1340"/>
  </conditionalFormatting>
  <conditionalFormatting sqref="K107">
    <cfRule type="duplicateValues" dxfId="1318" priority="1341"/>
    <cfRule type="duplicateValues" dxfId="1317" priority="1342"/>
  </conditionalFormatting>
  <conditionalFormatting sqref="K107">
    <cfRule type="duplicateValues" dxfId="1316" priority="1315"/>
    <cfRule type="duplicateValues" dxfId="1315" priority="1316"/>
  </conditionalFormatting>
  <conditionalFormatting sqref="K107">
    <cfRule type="duplicateValues" dxfId="1314" priority="1314"/>
  </conditionalFormatting>
  <conditionalFormatting sqref="K108">
    <cfRule type="duplicateValues" dxfId="1313" priority="1290"/>
  </conditionalFormatting>
  <conditionalFormatting sqref="K108">
    <cfRule type="duplicateValues" dxfId="1312" priority="1289"/>
  </conditionalFormatting>
  <conditionalFormatting sqref="K108">
    <cfRule type="duplicateValues" dxfId="1311" priority="1291"/>
  </conditionalFormatting>
  <conditionalFormatting sqref="K108">
    <cfRule type="duplicateValues" dxfId="1310" priority="1288"/>
  </conditionalFormatting>
  <conditionalFormatting sqref="K108">
    <cfRule type="duplicateValues" dxfId="1309" priority="1292"/>
    <cfRule type="duplicateValues" dxfId="1308" priority="1293"/>
  </conditionalFormatting>
  <conditionalFormatting sqref="K108">
    <cfRule type="duplicateValues" dxfId="1307" priority="1294"/>
    <cfRule type="duplicateValues" dxfId="1306" priority="1295"/>
  </conditionalFormatting>
  <conditionalFormatting sqref="K108">
    <cfRule type="duplicateValues" dxfId="1305" priority="1296"/>
  </conditionalFormatting>
  <conditionalFormatting sqref="K108">
    <cfRule type="duplicateValues" dxfId="1304" priority="1297"/>
  </conditionalFormatting>
  <conditionalFormatting sqref="K108">
    <cfRule type="duplicateValues" dxfId="1303" priority="1298"/>
    <cfRule type="duplicateValues" dxfId="1302" priority="1299"/>
  </conditionalFormatting>
  <conditionalFormatting sqref="K108">
    <cfRule type="duplicateValues" dxfId="1301" priority="1300"/>
  </conditionalFormatting>
  <conditionalFormatting sqref="K108">
    <cfRule type="duplicateValues" dxfId="1300" priority="1301"/>
  </conditionalFormatting>
  <conditionalFormatting sqref="K108">
    <cfRule type="duplicateValues" dxfId="1299" priority="1302"/>
    <cfRule type="duplicateValues" dxfId="1298" priority="1303"/>
  </conditionalFormatting>
  <conditionalFormatting sqref="K108">
    <cfRule type="duplicateValues" dxfId="1297" priority="1304"/>
    <cfRule type="duplicateValues" dxfId="1296" priority="1305"/>
  </conditionalFormatting>
  <conditionalFormatting sqref="K108">
    <cfRule type="duplicateValues" dxfId="1295" priority="1306"/>
    <cfRule type="duplicateValues" dxfId="1294" priority="1307"/>
    <cfRule type="duplicateValues" dxfId="1293" priority="1308"/>
  </conditionalFormatting>
  <conditionalFormatting sqref="K108">
    <cfRule type="duplicateValues" dxfId="1292" priority="1309"/>
  </conditionalFormatting>
  <conditionalFormatting sqref="K108">
    <cfRule type="duplicateValues" dxfId="1291" priority="1310"/>
  </conditionalFormatting>
  <conditionalFormatting sqref="K108">
    <cfRule type="duplicateValues" dxfId="1290" priority="1311"/>
  </conditionalFormatting>
  <conditionalFormatting sqref="K108">
    <cfRule type="duplicateValues" dxfId="1289" priority="1312"/>
    <cfRule type="duplicateValues" dxfId="1288" priority="1313"/>
  </conditionalFormatting>
  <conditionalFormatting sqref="K108">
    <cfRule type="duplicateValues" dxfId="1287" priority="1286"/>
    <cfRule type="duplicateValues" dxfId="1286" priority="1287"/>
  </conditionalFormatting>
  <conditionalFormatting sqref="K108">
    <cfRule type="duplicateValues" dxfId="1285" priority="1285"/>
  </conditionalFormatting>
  <conditionalFormatting sqref="K117">
    <cfRule type="duplicateValues" dxfId="1284" priority="1261"/>
  </conditionalFormatting>
  <conditionalFormatting sqref="K117">
    <cfRule type="duplicateValues" dxfId="1283" priority="1260"/>
  </conditionalFormatting>
  <conditionalFormatting sqref="K117">
    <cfRule type="duplicateValues" dxfId="1282" priority="1262"/>
  </conditionalFormatting>
  <conditionalFormatting sqref="K117">
    <cfRule type="duplicateValues" dxfId="1281" priority="1259"/>
  </conditionalFormatting>
  <conditionalFormatting sqref="K117">
    <cfRule type="duplicateValues" dxfId="1280" priority="1263"/>
    <cfRule type="duplicateValues" dxfId="1279" priority="1264"/>
  </conditionalFormatting>
  <conditionalFormatting sqref="K117">
    <cfRule type="duplicateValues" dxfId="1278" priority="1265"/>
    <cfRule type="duplicateValues" dxfId="1277" priority="1266"/>
  </conditionalFormatting>
  <conditionalFormatting sqref="K117">
    <cfRule type="duplicateValues" dxfId="1276" priority="1267"/>
  </conditionalFormatting>
  <conditionalFormatting sqref="K117">
    <cfRule type="duplicateValues" dxfId="1275" priority="1268"/>
  </conditionalFormatting>
  <conditionalFormatting sqref="K117">
    <cfRule type="duplicateValues" dxfId="1274" priority="1269"/>
    <cfRule type="duplicateValues" dxfId="1273" priority="1270"/>
  </conditionalFormatting>
  <conditionalFormatting sqref="K117">
    <cfRule type="duplicateValues" dxfId="1272" priority="1271"/>
  </conditionalFormatting>
  <conditionalFormatting sqref="K117">
    <cfRule type="duplicateValues" dxfId="1271" priority="1272"/>
  </conditionalFormatting>
  <conditionalFormatting sqref="K117">
    <cfRule type="duplicateValues" dxfId="1270" priority="1273"/>
    <cfRule type="duplicateValues" dxfId="1269" priority="1274"/>
  </conditionalFormatting>
  <conditionalFormatting sqref="K117">
    <cfRule type="duplicateValues" dxfId="1268" priority="1275"/>
    <cfRule type="duplicateValues" dxfId="1267" priority="1276"/>
  </conditionalFormatting>
  <conditionalFormatting sqref="K117">
    <cfRule type="duplicateValues" dxfId="1266" priority="1277"/>
    <cfRule type="duplicateValues" dxfId="1265" priority="1278"/>
    <cfRule type="duplicateValues" dxfId="1264" priority="1279"/>
  </conditionalFormatting>
  <conditionalFormatting sqref="K117">
    <cfRule type="duplicateValues" dxfId="1263" priority="1280"/>
  </conditionalFormatting>
  <conditionalFormatting sqref="K117">
    <cfRule type="duplicateValues" dxfId="1262" priority="1281"/>
  </conditionalFormatting>
  <conditionalFormatting sqref="K117">
    <cfRule type="duplicateValues" dxfId="1261" priority="1282"/>
  </conditionalFormatting>
  <conditionalFormatting sqref="K117">
    <cfRule type="duplicateValues" dxfId="1260" priority="1283"/>
    <cfRule type="duplicateValues" dxfId="1259" priority="1284"/>
  </conditionalFormatting>
  <conditionalFormatting sqref="K117">
    <cfRule type="duplicateValues" dxfId="1258" priority="1257"/>
    <cfRule type="duplicateValues" dxfId="1257" priority="1258"/>
  </conditionalFormatting>
  <conditionalFormatting sqref="K117">
    <cfRule type="duplicateValues" dxfId="1256" priority="1256"/>
  </conditionalFormatting>
  <conditionalFormatting sqref="K119">
    <cfRule type="duplicateValues" dxfId="1255" priority="1232"/>
  </conditionalFormatting>
  <conditionalFormatting sqref="K119">
    <cfRule type="duplicateValues" dxfId="1254" priority="1231"/>
  </conditionalFormatting>
  <conditionalFormatting sqref="K119">
    <cfRule type="duplicateValues" dxfId="1253" priority="1233"/>
  </conditionalFormatting>
  <conditionalFormatting sqref="K119">
    <cfRule type="duplicateValues" dxfId="1252" priority="1230"/>
  </conditionalFormatting>
  <conditionalFormatting sqref="K119">
    <cfRule type="duplicateValues" dxfId="1251" priority="1234"/>
    <cfRule type="duplicateValues" dxfId="1250" priority="1235"/>
  </conditionalFormatting>
  <conditionalFormatting sqref="K119">
    <cfRule type="duplicateValues" dxfId="1249" priority="1236"/>
    <cfRule type="duplicateValues" dxfId="1248" priority="1237"/>
  </conditionalFormatting>
  <conditionalFormatting sqref="K119">
    <cfRule type="duplicateValues" dxfId="1247" priority="1238"/>
  </conditionalFormatting>
  <conditionalFormatting sqref="K119">
    <cfRule type="duplicateValues" dxfId="1246" priority="1239"/>
  </conditionalFormatting>
  <conditionalFormatting sqref="K119">
    <cfRule type="duplicateValues" dxfId="1245" priority="1240"/>
    <cfRule type="duplicateValues" dxfId="1244" priority="1241"/>
  </conditionalFormatting>
  <conditionalFormatting sqref="K119">
    <cfRule type="duplicateValues" dxfId="1243" priority="1242"/>
  </conditionalFormatting>
  <conditionalFormatting sqref="K119">
    <cfRule type="duplicateValues" dxfId="1242" priority="1243"/>
  </conditionalFormatting>
  <conditionalFormatting sqref="K119">
    <cfRule type="duplicateValues" dxfId="1241" priority="1244"/>
    <cfRule type="duplicateValues" dxfId="1240" priority="1245"/>
  </conditionalFormatting>
  <conditionalFormatting sqref="K119">
    <cfRule type="duplicateValues" dxfId="1239" priority="1246"/>
    <cfRule type="duplicateValues" dxfId="1238" priority="1247"/>
  </conditionalFormatting>
  <conditionalFormatting sqref="K119">
    <cfRule type="duplicateValues" dxfId="1237" priority="1248"/>
    <cfRule type="duplicateValues" dxfId="1236" priority="1249"/>
    <cfRule type="duplicateValues" dxfId="1235" priority="1250"/>
  </conditionalFormatting>
  <conditionalFormatting sqref="K119">
    <cfRule type="duplicateValues" dxfId="1234" priority="1251"/>
  </conditionalFormatting>
  <conditionalFormatting sqref="K119">
    <cfRule type="duplicateValues" dxfId="1233" priority="1252"/>
  </conditionalFormatting>
  <conditionalFormatting sqref="K119">
    <cfRule type="duplicateValues" dxfId="1232" priority="1253"/>
  </conditionalFormatting>
  <conditionalFormatting sqref="K119">
    <cfRule type="duplicateValues" dxfId="1231" priority="1254"/>
    <cfRule type="duplicateValues" dxfId="1230" priority="1255"/>
  </conditionalFormatting>
  <conditionalFormatting sqref="K119">
    <cfRule type="duplicateValues" dxfId="1229" priority="1228"/>
    <cfRule type="duplicateValues" dxfId="1228" priority="1229"/>
  </conditionalFormatting>
  <conditionalFormatting sqref="K119">
    <cfRule type="duplicateValues" dxfId="1227" priority="1227"/>
  </conditionalFormatting>
  <conditionalFormatting sqref="K120:K121">
    <cfRule type="duplicateValues" dxfId="1226" priority="1203"/>
  </conditionalFormatting>
  <conditionalFormatting sqref="K120:K121">
    <cfRule type="duplicateValues" dxfId="1225" priority="1202"/>
  </conditionalFormatting>
  <conditionalFormatting sqref="K120:K121">
    <cfRule type="duplicateValues" dxfId="1224" priority="1204"/>
  </conditionalFormatting>
  <conditionalFormatting sqref="K120:K121">
    <cfRule type="duplicateValues" dxfId="1223" priority="1201"/>
  </conditionalFormatting>
  <conditionalFormatting sqref="K120:K121">
    <cfRule type="duplicateValues" dxfId="1222" priority="1205"/>
    <cfRule type="duplicateValues" dxfId="1221" priority="1206"/>
  </conditionalFormatting>
  <conditionalFormatting sqref="K120:K121">
    <cfRule type="duplicateValues" dxfId="1220" priority="1207"/>
    <cfRule type="duplicateValues" dxfId="1219" priority="1208"/>
  </conditionalFormatting>
  <conditionalFormatting sqref="K120:K121">
    <cfRule type="duplicateValues" dxfId="1218" priority="1209"/>
  </conditionalFormatting>
  <conditionalFormatting sqref="K120:K121">
    <cfRule type="duplicateValues" dxfId="1217" priority="1210"/>
  </conditionalFormatting>
  <conditionalFormatting sqref="K120:K121">
    <cfRule type="duplicateValues" dxfId="1216" priority="1211"/>
    <cfRule type="duplicateValues" dxfId="1215" priority="1212"/>
  </conditionalFormatting>
  <conditionalFormatting sqref="K120:K121">
    <cfRule type="duplicateValues" dxfId="1214" priority="1213"/>
  </conditionalFormatting>
  <conditionalFormatting sqref="K120:K121">
    <cfRule type="duplicateValues" dxfId="1213" priority="1214"/>
  </conditionalFormatting>
  <conditionalFormatting sqref="K120:K121">
    <cfRule type="duplicateValues" dxfId="1212" priority="1215"/>
    <cfRule type="duplicateValues" dxfId="1211" priority="1216"/>
  </conditionalFormatting>
  <conditionalFormatting sqref="K120:K121">
    <cfRule type="duplicateValues" dxfId="1210" priority="1217"/>
    <cfRule type="duplicateValues" dxfId="1209" priority="1218"/>
  </conditionalFormatting>
  <conditionalFormatting sqref="K120:K121">
    <cfRule type="duplicateValues" dxfId="1208" priority="1219"/>
    <cfRule type="duplicateValues" dxfId="1207" priority="1220"/>
    <cfRule type="duplicateValues" dxfId="1206" priority="1221"/>
  </conditionalFormatting>
  <conditionalFormatting sqref="K120:K121">
    <cfRule type="duplicateValues" dxfId="1205" priority="1222"/>
  </conditionalFormatting>
  <conditionalFormatting sqref="K120:K121">
    <cfRule type="duplicateValues" dxfId="1204" priority="1223"/>
  </conditionalFormatting>
  <conditionalFormatting sqref="K120:K121">
    <cfRule type="duplicateValues" dxfId="1203" priority="1224"/>
  </conditionalFormatting>
  <conditionalFormatting sqref="K120:K121">
    <cfRule type="duplicateValues" dxfId="1202" priority="1225"/>
    <cfRule type="duplicateValues" dxfId="1201" priority="1226"/>
  </conditionalFormatting>
  <conditionalFormatting sqref="K120:K121">
    <cfRule type="duplicateValues" dxfId="1200" priority="1199"/>
    <cfRule type="duplicateValues" dxfId="1199" priority="1200"/>
  </conditionalFormatting>
  <conditionalFormatting sqref="K120:K121">
    <cfRule type="duplicateValues" dxfId="1198" priority="1198"/>
  </conditionalFormatting>
  <conditionalFormatting sqref="K123">
    <cfRule type="duplicateValues" dxfId="1197" priority="1174"/>
  </conditionalFormatting>
  <conditionalFormatting sqref="K123">
    <cfRule type="duplicateValues" dxfId="1196" priority="1173"/>
  </conditionalFormatting>
  <conditionalFormatting sqref="K123">
    <cfRule type="duplicateValues" dxfId="1195" priority="1175"/>
  </conditionalFormatting>
  <conditionalFormatting sqref="K123">
    <cfRule type="duplicateValues" dxfId="1194" priority="1172"/>
  </conditionalFormatting>
  <conditionalFormatting sqref="K123">
    <cfRule type="duplicateValues" dxfId="1193" priority="1176"/>
    <cfRule type="duplicateValues" dxfId="1192" priority="1177"/>
  </conditionalFormatting>
  <conditionalFormatting sqref="K123">
    <cfRule type="duplicateValues" dxfId="1191" priority="1178"/>
    <cfRule type="duplicateValues" dxfId="1190" priority="1179"/>
  </conditionalFormatting>
  <conditionalFormatting sqref="K123">
    <cfRule type="duplicateValues" dxfId="1189" priority="1180"/>
  </conditionalFormatting>
  <conditionalFormatting sqref="K123">
    <cfRule type="duplicateValues" dxfId="1188" priority="1181"/>
  </conditionalFormatting>
  <conditionalFormatting sqref="K123">
    <cfRule type="duplicateValues" dxfId="1187" priority="1182"/>
    <cfRule type="duplicateValues" dxfId="1186" priority="1183"/>
  </conditionalFormatting>
  <conditionalFormatting sqref="K123">
    <cfRule type="duplicateValues" dxfId="1185" priority="1184"/>
  </conditionalFormatting>
  <conditionalFormatting sqref="K123">
    <cfRule type="duplicateValues" dxfId="1184" priority="1185"/>
  </conditionalFormatting>
  <conditionalFormatting sqref="K123">
    <cfRule type="duplicateValues" dxfId="1183" priority="1186"/>
    <cfRule type="duplicateValues" dxfId="1182" priority="1187"/>
  </conditionalFormatting>
  <conditionalFormatting sqref="K123">
    <cfRule type="duplicateValues" dxfId="1181" priority="1188"/>
    <cfRule type="duplicateValues" dxfId="1180" priority="1189"/>
  </conditionalFormatting>
  <conditionalFormatting sqref="K123">
    <cfRule type="duplicateValues" dxfId="1179" priority="1190"/>
    <cfRule type="duplicateValues" dxfId="1178" priority="1191"/>
    <cfRule type="duplicateValues" dxfId="1177" priority="1192"/>
  </conditionalFormatting>
  <conditionalFormatting sqref="K123">
    <cfRule type="duplicateValues" dxfId="1176" priority="1193"/>
  </conditionalFormatting>
  <conditionalFormatting sqref="K123">
    <cfRule type="duplicateValues" dxfId="1175" priority="1194"/>
  </conditionalFormatting>
  <conditionalFormatting sqref="K123">
    <cfRule type="duplicateValues" dxfId="1174" priority="1195"/>
  </conditionalFormatting>
  <conditionalFormatting sqref="K123">
    <cfRule type="duplicateValues" dxfId="1173" priority="1196"/>
    <cfRule type="duplicateValues" dxfId="1172" priority="1197"/>
  </conditionalFormatting>
  <conditionalFormatting sqref="K123">
    <cfRule type="duplicateValues" dxfId="1171" priority="1170"/>
    <cfRule type="duplicateValues" dxfId="1170" priority="1171"/>
  </conditionalFormatting>
  <conditionalFormatting sqref="K123">
    <cfRule type="duplicateValues" dxfId="1169" priority="1169"/>
  </conditionalFormatting>
  <conditionalFormatting sqref="K124">
    <cfRule type="duplicateValues" dxfId="1168" priority="1145"/>
  </conditionalFormatting>
  <conditionalFormatting sqref="K124">
    <cfRule type="duplicateValues" dxfId="1167" priority="1144"/>
  </conditionalFormatting>
  <conditionalFormatting sqref="K124">
    <cfRule type="duplicateValues" dxfId="1166" priority="1146"/>
  </conditionalFormatting>
  <conditionalFormatting sqref="K124">
    <cfRule type="duplicateValues" dxfId="1165" priority="1143"/>
  </conditionalFormatting>
  <conditionalFormatting sqref="K124">
    <cfRule type="duplicateValues" dxfId="1164" priority="1147"/>
    <cfRule type="duplicateValues" dxfId="1163" priority="1148"/>
  </conditionalFormatting>
  <conditionalFormatting sqref="K124">
    <cfRule type="duplicateValues" dxfId="1162" priority="1149"/>
    <cfRule type="duplicateValues" dxfId="1161" priority="1150"/>
  </conditionalFormatting>
  <conditionalFormatting sqref="K124">
    <cfRule type="duplicateValues" dxfId="1160" priority="1151"/>
  </conditionalFormatting>
  <conditionalFormatting sqref="K124">
    <cfRule type="duplicateValues" dxfId="1159" priority="1152"/>
  </conditionalFormatting>
  <conditionalFormatting sqref="K124">
    <cfRule type="duplicateValues" dxfId="1158" priority="1153"/>
    <cfRule type="duplicateValues" dxfId="1157" priority="1154"/>
  </conditionalFormatting>
  <conditionalFormatting sqref="K124">
    <cfRule type="duplicateValues" dxfId="1156" priority="1155"/>
  </conditionalFormatting>
  <conditionalFormatting sqref="K124">
    <cfRule type="duplicateValues" dxfId="1155" priority="1156"/>
  </conditionalFormatting>
  <conditionalFormatting sqref="K124">
    <cfRule type="duplicateValues" dxfId="1154" priority="1157"/>
    <cfRule type="duplicateValues" dxfId="1153" priority="1158"/>
  </conditionalFormatting>
  <conditionalFormatting sqref="K124">
    <cfRule type="duplicateValues" dxfId="1152" priority="1159"/>
    <cfRule type="duplicateValues" dxfId="1151" priority="1160"/>
  </conditionalFormatting>
  <conditionalFormatting sqref="K124">
    <cfRule type="duplicateValues" dxfId="1150" priority="1161"/>
    <cfRule type="duplicateValues" dxfId="1149" priority="1162"/>
    <cfRule type="duplicateValues" dxfId="1148" priority="1163"/>
  </conditionalFormatting>
  <conditionalFormatting sqref="K124">
    <cfRule type="duplicateValues" dxfId="1147" priority="1164"/>
  </conditionalFormatting>
  <conditionalFormatting sqref="K124">
    <cfRule type="duplicateValues" dxfId="1146" priority="1165"/>
  </conditionalFormatting>
  <conditionalFormatting sqref="K124">
    <cfRule type="duplicateValues" dxfId="1145" priority="1166"/>
  </conditionalFormatting>
  <conditionalFormatting sqref="K124">
    <cfRule type="duplicateValues" dxfId="1144" priority="1167"/>
    <cfRule type="duplicateValues" dxfId="1143" priority="1168"/>
  </conditionalFormatting>
  <conditionalFormatting sqref="K124">
    <cfRule type="duplicateValues" dxfId="1142" priority="1141"/>
    <cfRule type="duplicateValues" dxfId="1141" priority="1142"/>
  </conditionalFormatting>
  <conditionalFormatting sqref="K124">
    <cfRule type="duplicateValues" dxfId="1140" priority="1140"/>
  </conditionalFormatting>
  <conditionalFormatting sqref="K125">
    <cfRule type="duplicateValues" dxfId="1139" priority="1116"/>
  </conditionalFormatting>
  <conditionalFormatting sqref="K125">
    <cfRule type="duplicateValues" dxfId="1138" priority="1115"/>
  </conditionalFormatting>
  <conditionalFormatting sqref="K125">
    <cfRule type="duplicateValues" dxfId="1137" priority="1117"/>
  </conditionalFormatting>
  <conditionalFormatting sqref="K125">
    <cfRule type="duplicateValues" dxfId="1136" priority="1114"/>
  </conditionalFormatting>
  <conditionalFormatting sqref="K125">
    <cfRule type="duplicateValues" dxfId="1135" priority="1118"/>
    <cfRule type="duplicateValues" dxfId="1134" priority="1119"/>
  </conditionalFormatting>
  <conditionalFormatting sqref="K125">
    <cfRule type="duplicateValues" dxfId="1133" priority="1120"/>
    <cfRule type="duplicateValues" dxfId="1132" priority="1121"/>
  </conditionalFormatting>
  <conditionalFormatting sqref="K125">
    <cfRule type="duplicateValues" dxfId="1131" priority="1122"/>
  </conditionalFormatting>
  <conditionalFormatting sqref="K125">
    <cfRule type="duplicateValues" dxfId="1130" priority="1123"/>
  </conditionalFormatting>
  <conditionalFormatting sqref="K125">
    <cfRule type="duplicateValues" dxfId="1129" priority="1124"/>
    <cfRule type="duplicateValues" dxfId="1128" priority="1125"/>
  </conditionalFormatting>
  <conditionalFormatting sqref="K125">
    <cfRule type="duplicateValues" dxfId="1127" priority="1126"/>
  </conditionalFormatting>
  <conditionalFormatting sqref="K125">
    <cfRule type="duplicateValues" dxfId="1126" priority="1127"/>
  </conditionalFormatting>
  <conditionalFormatting sqref="K125">
    <cfRule type="duplicateValues" dxfId="1125" priority="1128"/>
    <cfRule type="duplicateValues" dxfId="1124" priority="1129"/>
  </conditionalFormatting>
  <conditionalFormatting sqref="K125">
    <cfRule type="duplicateValues" dxfId="1123" priority="1130"/>
    <cfRule type="duplicateValues" dxfId="1122" priority="1131"/>
  </conditionalFormatting>
  <conditionalFormatting sqref="K125">
    <cfRule type="duplicateValues" dxfId="1121" priority="1132"/>
    <cfRule type="duplicateValues" dxfId="1120" priority="1133"/>
    <cfRule type="duplicateValues" dxfId="1119" priority="1134"/>
  </conditionalFormatting>
  <conditionalFormatting sqref="K125">
    <cfRule type="duplicateValues" dxfId="1118" priority="1135"/>
  </conditionalFormatting>
  <conditionalFormatting sqref="K125">
    <cfRule type="duplicateValues" dxfId="1117" priority="1136"/>
  </conditionalFormatting>
  <conditionalFormatting sqref="K125">
    <cfRule type="duplicateValues" dxfId="1116" priority="1137"/>
  </conditionalFormatting>
  <conditionalFormatting sqref="K125">
    <cfRule type="duplicateValues" dxfId="1115" priority="1138"/>
    <cfRule type="duplicateValues" dxfId="1114" priority="1139"/>
  </conditionalFormatting>
  <conditionalFormatting sqref="K125">
    <cfRule type="duplicateValues" dxfId="1113" priority="1112"/>
    <cfRule type="duplicateValues" dxfId="1112" priority="1113"/>
  </conditionalFormatting>
  <conditionalFormatting sqref="K125">
    <cfRule type="duplicateValues" dxfId="1111" priority="1111"/>
  </conditionalFormatting>
  <conditionalFormatting sqref="K232">
    <cfRule type="duplicateValues" dxfId="1110" priority="1087"/>
  </conditionalFormatting>
  <conditionalFormatting sqref="K232">
    <cfRule type="duplicateValues" dxfId="1109" priority="1086"/>
  </conditionalFormatting>
  <conditionalFormatting sqref="K232">
    <cfRule type="duplicateValues" dxfId="1108" priority="1088"/>
  </conditionalFormatting>
  <conditionalFormatting sqref="K232">
    <cfRule type="duplicateValues" dxfId="1107" priority="1085"/>
  </conditionalFormatting>
  <conditionalFormatting sqref="K232">
    <cfRule type="duplicateValues" dxfId="1106" priority="1089"/>
    <cfRule type="duplicateValues" dxfId="1105" priority="1090"/>
  </conditionalFormatting>
  <conditionalFormatting sqref="K232">
    <cfRule type="duplicateValues" dxfId="1104" priority="1091"/>
    <cfRule type="duplicateValues" dxfId="1103" priority="1092"/>
  </conditionalFormatting>
  <conditionalFormatting sqref="K232">
    <cfRule type="duplicateValues" dxfId="1102" priority="1093"/>
  </conditionalFormatting>
  <conditionalFormatting sqref="K232">
    <cfRule type="duplicateValues" dxfId="1101" priority="1094"/>
  </conditionalFormatting>
  <conditionalFormatting sqref="K232">
    <cfRule type="duplicateValues" dxfId="1100" priority="1095"/>
    <cfRule type="duplicateValues" dxfId="1099" priority="1096"/>
  </conditionalFormatting>
  <conditionalFormatting sqref="K232">
    <cfRule type="duplicateValues" dxfId="1098" priority="1097"/>
  </conditionalFormatting>
  <conditionalFormatting sqref="K232">
    <cfRule type="duplicateValues" dxfId="1097" priority="1098"/>
  </conditionalFormatting>
  <conditionalFormatting sqref="K232">
    <cfRule type="duplicateValues" dxfId="1096" priority="1099"/>
    <cfRule type="duplicateValues" dxfId="1095" priority="1100"/>
  </conditionalFormatting>
  <conditionalFormatting sqref="K232">
    <cfRule type="duplicateValues" dxfId="1094" priority="1101"/>
    <cfRule type="duplicateValues" dxfId="1093" priority="1102"/>
  </conditionalFormatting>
  <conditionalFormatting sqref="K232">
    <cfRule type="duplicateValues" dxfId="1092" priority="1103"/>
    <cfRule type="duplicateValues" dxfId="1091" priority="1104"/>
    <cfRule type="duplicateValues" dxfId="1090" priority="1105"/>
  </conditionalFormatting>
  <conditionalFormatting sqref="K232">
    <cfRule type="duplicateValues" dxfId="1089" priority="1106"/>
  </conditionalFormatting>
  <conditionalFormatting sqref="K232">
    <cfRule type="duplicateValues" dxfId="1088" priority="1107"/>
  </conditionalFormatting>
  <conditionalFormatting sqref="K232">
    <cfRule type="duplicateValues" dxfId="1087" priority="1108"/>
  </conditionalFormatting>
  <conditionalFormatting sqref="K232">
    <cfRule type="duplicateValues" dxfId="1086" priority="1109"/>
    <cfRule type="duplicateValues" dxfId="1085" priority="1110"/>
  </conditionalFormatting>
  <conditionalFormatting sqref="K232">
    <cfRule type="duplicateValues" dxfId="1084" priority="1083"/>
    <cfRule type="duplicateValues" dxfId="1083" priority="1084"/>
  </conditionalFormatting>
  <conditionalFormatting sqref="K232">
    <cfRule type="duplicateValues" dxfId="1082" priority="1082"/>
  </conditionalFormatting>
  <conditionalFormatting sqref="K233">
    <cfRule type="duplicateValues" dxfId="1081" priority="1058"/>
  </conditionalFormatting>
  <conditionalFormatting sqref="K233">
    <cfRule type="duplicateValues" dxfId="1080" priority="1057"/>
  </conditionalFormatting>
  <conditionalFormatting sqref="K233">
    <cfRule type="duplicateValues" dxfId="1079" priority="1056"/>
  </conditionalFormatting>
  <conditionalFormatting sqref="K233">
    <cfRule type="duplicateValues" dxfId="1078" priority="1059"/>
  </conditionalFormatting>
  <conditionalFormatting sqref="K233">
    <cfRule type="duplicateValues" dxfId="1077" priority="1060"/>
    <cfRule type="duplicateValues" dxfId="1076" priority="1061"/>
  </conditionalFormatting>
  <conditionalFormatting sqref="K233">
    <cfRule type="duplicateValues" dxfId="1075" priority="1062"/>
    <cfRule type="duplicateValues" dxfId="1074" priority="1063"/>
  </conditionalFormatting>
  <conditionalFormatting sqref="K233">
    <cfRule type="duplicateValues" dxfId="1073" priority="1064"/>
  </conditionalFormatting>
  <conditionalFormatting sqref="K233">
    <cfRule type="duplicateValues" dxfId="1072" priority="1065"/>
  </conditionalFormatting>
  <conditionalFormatting sqref="K233">
    <cfRule type="duplicateValues" dxfId="1071" priority="1066"/>
    <cfRule type="duplicateValues" dxfId="1070" priority="1067"/>
  </conditionalFormatting>
  <conditionalFormatting sqref="K233">
    <cfRule type="duplicateValues" dxfId="1069" priority="1068"/>
  </conditionalFormatting>
  <conditionalFormatting sqref="K233">
    <cfRule type="duplicateValues" dxfId="1068" priority="1069"/>
  </conditionalFormatting>
  <conditionalFormatting sqref="K233">
    <cfRule type="duplicateValues" dxfId="1067" priority="1070"/>
    <cfRule type="duplicateValues" dxfId="1066" priority="1071"/>
  </conditionalFormatting>
  <conditionalFormatting sqref="K233">
    <cfRule type="duplicateValues" dxfId="1065" priority="1072"/>
    <cfRule type="duplicateValues" dxfId="1064" priority="1073"/>
  </conditionalFormatting>
  <conditionalFormatting sqref="K233">
    <cfRule type="duplicateValues" dxfId="1063" priority="1074"/>
    <cfRule type="duplicateValues" dxfId="1062" priority="1075"/>
    <cfRule type="duplicateValues" dxfId="1061" priority="1076"/>
  </conditionalFormatting>
  <conditionalFormatting sqref="K233">
    <cfRule type="duplicateValues" dxfId="1060" priority="1077"/>
  </conditionalFormatting>
  <conditionalFormatting sqref="K233">
    <cfRule type="duplicateValues" dxfId="1059" priority="1078"/>
  </conditionalFormatting>
  <conditionalFormatting sqref="K233">
    <cfRule type="duplicateValues" dxfId="1058" priority="1079"/>
  </conditionalFormatting>
  <conditionalFormatting sqref="K233">
    <cfRule type="duplicateValues" dxfId="1057" priority="1080"/>
    <cfRule type="duplicateValues" dxfId="1056" priority="1081"/>
  </conditionalFormatting>
  <conditionalFormatting sqref="K233">
    <cfRule type="duplicateValues" dxfId="1055" priority="1054"/>
    <cfRule type="duplicateValues" dxfId="1054" priority="1055"/>
  </conditionalFormatting>
  <conditionalFormatting sqref="K233">
    <cfRule type="duplicateValues" dxfId="1053" priority="1053"/>
  </conditionalFormatting>
  <conditionalFormatting sqref="K236">
    <cfRule type="duplicateValues" dxfId="1052" priority="1029"/>
  </conditionalFormatting>
  <conditionalFormatting sqref="K236">
    <cfRule type="duplicateValues" dxfId="1051" priority="1028"/>
  </conditionalFormatting>
  <conditionalFormatting sqref="K236">
    <cfRule type="duplicateValues" dxfId="1050" priority="1027"/>
  </conditionalFormatting>
  <conditionalFormatting sqref="K236">
    <cfRule type="duplicateValues" dxfId="1049" priority="1030"/>
  </conditionalFormatting>
  <conditionalFormatting sqref="K236">
    <cfRule type="duplicateValues" dxfId="1048" priority="1031"/>
    <cfRule type="duplicateValues" dxfId="1047" priority="1032"/>
  </conditionalFormatting>
  <conditionalFormatting sqref="K236">
    <cfRule type="duplicateValues" dxfId="1046" priority="1033"/>
    <cfRule type="duplicateValues" dxfId="1045" priority="1034"/>
  </conditionalFormatting>
  <conditionalFormatting sqref="K236">
    <cfRule type="duplicateValues" dxfId="1044" priority="1035"/>
  </conditionalFormatting>
  <conditionalFormatting sqref="K236">
    <cfRule type="duplicateValues" dxfId="1043" priority="1036"/>
  </conditionalFormatting>
  <conditionalFormatting sqref="K236">
    <cfRule type="duplicateValues" dxfId="1042" priority="1037"/>
    <cfRule type="duplicateValues" dxfId="1041" priority="1038"/>
  </conditionalFormatting>
  <conditionalFormatting sqref="K236">
    <cfRule type="duplicateValues" dxfId="1040" priority="1039"/>
  </conditionalFormatting>
  <conditionalFormatting sqref="K236">
    <cfRule type="duplicateValues" dxfId="1039" priority="1040"/>
  </conditionalFormatting>
  <conditionalFormatting sqref="K236">
    <cfRule type="duplicateValues" dxfId="1038" priority="1041"/>
    <cfRule type="duplicateValues" dxfId="1037" priority="1042"/>
  </conditionalFormatting>
  <conditionalFormatting sqref="K236">
    <cfRule type="duplicateValues" dxfId="1036" priority="1043"/>
    <cfRule type="duplicateValues" dxfId="1035" priority="1044"/>
  </conditionalFormatting>
  <conditionalFormatting sqref="K236">
    <cfRule type="duplicateValues" dxfId="1034" priority="1045"/>
    <cfRule type="duplicateValues" dxfId="1033" priority="1046"/>
    <cfRule type="duplicateValues" dxfId="1032" priority="1047"/>
  </conditionalFormatting>
  <conditionalFormatting sqref="K236">
    <cfRule type="duplicateValues" dxfId="1031" priority="1048"/>
  </conditionalFormatting>
  <conditionalFormatting sqref="K236">
    <cfRule type="duplicateValues" dxfId="1030" priority="1049"/>
  </conditionalFormatting>
  <conditionalFormatting sqref="K236">
    <cfRule type="duplicateValues" dxfId="1029" priority="1050"/>
  </conditionalFormatting>
  <conditionalFormatting sqref="K236">
    <cfRule type="duplicateValues" dxfId="1028" priority="1051"/>
    <cfRule type="duplicateValues" dxfId="1027" priority="1052"/>
  </conditionalFormatting>
  <conditionalFormatting sqref="K236">
    <cfRule type="duplicateValues" dxfId="1026" priority="1025"/>
    <cfRule type="duplicateValues" dxfId="1025" priority="1026"/>
  </conditionalFormatting>
  <conditionalFormatting sqref="K236">
    <cfRule type="duplicateValues" dxfId="1024" priority="1024"/>
  </conditionalFormatting>
  <conditionalFormatting sqref="K245">
    <cfRule type="duplicateValues" dxfId="1023" priority="1000"/>
  </conditionalFormatting>
  <conditionalFormatting sqref="K245">
    <cfRule type="duplicateValues" dxfId="1022" priority="999"/>
  </conditionalFormatting>
  <conditionalFormatting sqref="K245">
    <cfRule type="duplicateValues" dxfId="1021" priority="998"/>
  </conditionalFormatting>
  <conditionalFormatting sqref="K245">
    <cfRule type="duplicateValues" dxfId="1020" priority="1001"/>
  </conditionalFormatting>
  <conditionalFormatting sqref="K245">
    <cfRule type="duplicateValues" dxfId="1019" priority="1002"/>
    <cfRule type="duplicateValues" dxfId="1018" priority="1003"/>
  </conditionalFormatting>
  <conditionalFormatting sqref="K245">
    <cfRule type="duplicateValues" dxfId="1017" priority="1004"/>
    <cfRule type="duplicateValues" dxfId="1016" priority="1005"/>
  </conditionalFormatting>
  <conditionalFormatting sqref="K245">
    <cfRule type="duplicateValues" dxfId="1015" priority="1006"/>
  </conditionalFormatting>
  <conditionalFormatting sqref="K245">
    <cfRule type="duplicateValues" dxfId="1014" priority="1007"/>
  </conditionalFormatting>
  <conditionalFormatting sqref="K245">
    <cfRule type="duplicateValues" dxfId="1013" priority="1008"/>
    <cfRule type="duplicateValues" dxfId="1012" priority="1009"/>
  </conditionalFormatting>
  <conditionalFormatting sqref="K245">
    <cfRule type="duplicateValues" dxfId="1011" priority="1010"/>
  </conditionalFormatting>
  <conditionalFormatting sqref="K245">
    <cfRule type="duplicateValues" dxfId="1010" priority="1011"/>
  </conditionalFormatting>
  <conditionalFormatting sqref="K245">
    <cfRule type="duplicateValues" dxfId="1009" priority="1012"/>
    <cfRule type="duplicateValues" dxfId="1008" priority="1013"/>
  </conditionalFormatting>
  <conditionalFormatting sqref="K245">
    <cfRule type="duplicateValues" dxfId="1007" priority="1014"/>
    <cfRule type="duplicateValues" dxfId="1006" priority="1015"/>
  </conditionalFormatting>
  <conditionalFormatting sqref="K245">
    <cfRule type="duplicateValues" dxfId="1005" priority="1016"/>
    <cfRule type="duplicateValues" dxfId="1004" priority="1017"/>
    <cfRule type="duplicateValues" dxfId="1003" priority="1018"/>
  </conditionalFormatting>
  <conditionalFormatting sqref="K245">
    <cfRule type="duplicateValues" dxfId="1002" priority="1019"/>
  </conditionalFormatting>
  <conditionalFormatting sqref="K245">
    <cfRule type="duplicateValues" dxfId="1001" priority="1020"/>
  </conditionalFormatting>
  <conditionalFormatting sqref="K245">
    <cfRule type="duplicateValues" dxfId="1000" priority="1021"/>
  </conditionalFormatting>
  <conditionalFormatting sqref="K245">
    <cfRule type="duplicateValues" dxfId="999" priority="1022"/>
    <cfRule type="duplicateValues" dxfId="998" priority="1023"/>
  </conditionalFormatting>
  <conditionalFormatting sqref="K245">
    <cfRule type="duplicateValues" dxfId="997" priority="996"/>
    <cfRule type="duplicateValues" dxfId="996" priority="997"/>
  </conditionalFormatting>
  <conditionalFormatting sqref="K245">
    <cfRule type="duplicateValues" dxfId="995" priority="995"/>
  </conditionalFormatting>
  <conditionalFormatting sqref="K242">
    <cfRule type="duplicateValues" dxfId="994" priority="971"/>
  </conditionalFormatting>
  <conditionalFormatting sqref="K242">
    <cfRule type="duplicateValues" dxfId="993" priority="970"/>
  </conditionalFormatting>
  <conditionalFormatting sqref="K242">
    <cfRule type="duplicateValues" dxfId="992" priority="969"/>
  </conditionalFormatting>
  <conditionalFormatting sqref="K242">
    <cfRule type="duplicateValues" dxfId="991" priority="972"/>
  </conditionalFormatting>
  <conditionalFormatting sqref="K242">
    <cfRule type="duplicateValues" dxfId="990" priority="973"/>
    <cfRule type="duplicateValues" dxfId="989" priority="974"/>
  </conditionalFormatting>
  <conditionalFormatting sqref="K242">
    <cfRule type="duplicateValues" dxfId="988" priority="975"/>
    <cfRule type="duplicateValues" dxfId="987" priority="976"/>
  </conditionalFormatting>
  <conditionalFormatting sqref="K242">
    <cfRule type="duplicateValues" dxfId="986" priority="977"/>
  </conditionalFormatting>
  <conditionalFormatting sqref="K242">
    <cfRule type="duplicateValues" dxfId="985" priority="978"/>
  </conditionalFormatting>
  <conditionalFormatting sqref="K242">
    <cfRule type="duplicateValues" dxfId="984" priority="979"/>
    <cfRule type="duplicateValues" dxfId="983" priority="980"/>
  </conditionalFormatting>
  <conditionalFormatting sqref="K242">
    <cfRule type="duplicateValues" dxfId="982" priority="981"/>
  </conditionalFormatting>
  <conditionalFormatting sqref="K242">
    <cfRule type="duplicateValues" dxfId="981" priority="982"/>
  </conditionalFormatting>
  <conditionalFormatting sqref="K242">
    <cfRule type="duplicateValues" dxfId="980" priority="983"/>
    <cfRule type="duplicateValues" dxfId="979" priority="984"/>
  </conditionalFormatting>
  <conditionalFormatting sqref="K242">
    <cfRule type="duplicateValues" dxfId="978" priority="985"/>
    <cfRule type="duplicateValues" dxfId="977" priority="986"/>
  </conditionalFormatting>
  <conditionalFormatting sqref="K242">
    <cfRule type="duplicateValues" dxfId="976" priority="987"/>
    <cfRule type="duplicateValues" dxfId="975" priority="988"/>
    <cfRule type="duplicateValues" dxfId="974" priority="989"/>
  </conditionalFormatting>
  <conditionalFormatting sqref="K242">
    <cfRule type="duplicateValues" dxfId="973" priority="990"/>
  </conditionalFormatting>
  <conditionalFormatting sqref="K242">
    <cfRule type="duplicateValues" dxfId="972" priority="991"/>
  </conditionalFormatting>
  <conditionalFormatting sqref="K242">
    <cfRule type="duplicateValues" dxfId="971" priority="992"/>
  </conditionalFormatting>
  <conditionalFormatting sqref="K242">
    <cfRule type="duplicateValues" dxfId="970" priority="993"/>
    <cfRule type="duplicateValues" dxfId="969" priority="994"/>
  </conditionalFormatting>
  <conditionalFormatting sqref="K242">
    <cfRule type="duplicateValues" dxfId="968" priority="967"/>
    <cfRule type="duplicateValues" dxfId="967" priority="968"/>
  </conditionalFormatting>
  <conditionalFormatting sqref="K242">
    <cfRule type="duplicateValues" dxfId="966" priority="966"/>
  </conditionalFormatting>
  <conditionalFormatting sqref="K244">
    <cfRule type="duplicateValues" dxfId="965" priority="942"/>
  </conditionalFormatting>
  <conditionalFormatting sqref="K244">
    <cfRule type="duplicateValues" dxfId="964" priority="941"/>
  </conditionalFormatting>
  <conditionalFormatting sqref="K244">
    <cfRule type="duplicateValues" dxfId="963" priority="940"/>
  </conditionalFormatting>
  <conditionalFormatting sqref="K244">
    <cfRule type="duplicateValues" dxfId="962" priority="943"/>
  </conditionalFormatting>
  <conditionalFormatting sqref="K244">
    <cfRule type="duplicateValues" dxfId="961" priority="944"/>
    <cfRule type="duplicateValues" dxfId="960" priority="945"/>
  </conditionalFormatting>
  <conditionalFormatting sqref="K244">
    <cfRule type="duplicateValues" dxfId="959" priority="946"/>
    <cfRule type="duplicateValues" dxfId="958" priority="947"/>
  </conditionalFormatting>
  <conditionalFormatting sqref="K244">
    <cfRule type="duplicateValues" dxfId="957" priority="948"/>
  </conditionalFormatting>
  <conditionalFormatting sqref="K244">
    <cfRule type="duplicateValues" dxfId="956" priority="949"/>
  </conditionalFormatting>
  <conditionalFormatting sqref="K244">
    <cfRule type="duplicateValues" dxfId="955" priority="950"/>
    <cfRule type="duplicateValues" dxfId="954" priority="951"/>
  </conditionalFormatting>
  <conditionalFormatting sqref="K244">
    <cfRule type="duplicateValues" dxfId="953" priority="952"/>
  </conditionalFormatting>
  <conditionalFormatting sqref="K244">
    <cfRule type="duplicateValues" dxfId="952" priority="953"/>
  </conditionalFormatting>
  <conditionalFormatting sqref="K244">
    <cfRule type="duplicateValues" dxfId="951" priority="954"/>
    <cfRule type="duplicateValues" dxfId="950" priority="955"/>
  </conditionalFormatting>
  <conditionalFormatting sqref="K244">
    <cfRule type="duplicateValues" dxfId="949" priority="956"/>
    <cfRule type="duplicateValues" dxfId="948" priority="957"/>
  </conditionalFormatting>
  <conditionalFormatting sqref="K244">
    <cfRule type="duplicateValues" dxfId="947" priority="958"/>
    <cfRule type="duplicateValues" dxfId="946" priority="959"/>
    <cfRule type="duplicateValues" dxfId="945" priority="960"/>
  </conditionalFormatting>
  <conditionalFormatting sqref="K244">
    <cfRule type="duplicateValues" dxfId="944" priority="961"/>
  </conditionalFormatting>
  <conditionalFormatting sqref="K244">
    <cfRule type="duplicateValues" dxfId="943" priority="962"/>
  </conditionalFormatting>
  <conditionalFormatting sqref="K244">
    <cfRule type="duplicateValues" dxfId="942" priority="963"/>
  </conditionalFormatting>
  <conditionalFormatting sqref="K244">
    <cfRule type="duplicateValues" dxfId="941" priority="964"/>
    <cfRule type="duplicateValues" dxfId="940" priority="965"/>
  </conditionalFormatting>
  <conditionalFormatting sqref="K244">
    <cfRule type="duplicateValues" dxfId="939" priority="938"/>
    <cfRule type="duplicateValues" dxfId="938" priority="939"/>
  </conditionalFormatting>
  <conditionalFormatting sqref="K244">
    <cfRule type="duplicateValues" dxfId="937" priority="937"/>
  </conditionalFormatting>
  <conditionalFormatting sqref="K250">
    <cfRule type="duplicateValues" dxfId="936" priority="913"/>
  </conditionalFormatting>
  <conditionalFormatting sqref="K250">
    <cfRule type="duplicateValues" dxfId="935" priority="912"/>
  </conditionalFormatting>
  <conditionalFormatting sqref="K250">
    <cfRule type="duplicateValues" dxfId="934" priority="911"/>
  </conditionalFormatting>
  <conditionalFormatting sqref="K250">
    <cfRule type="duplicateValues" dxfId="933" priority="914"/>
  </conditionalFormatting>
  <conditionalFormatting sqref="K250">
    <cfRule type="duplicateValues" dxfId="932" priority="915"/>
    <cfRule type="duplicateValues" dxfId="931" priority="916"/>
  </conditionalFormatting>
  <conditionalFormatting sqref="K250">
    <cfRule type="duplicateValues" dxfId="930" priority="917"/>
    <cfRule type="duplicateValues" dxfId="929" priority="918"/>
  </conditionalFormatting>
  <conditionalFormatting sqref="K250">
    <cfRule type="duplicateValues" dxfId="928" priority="919"/>
  </conditionalFormatting>
  <conditionalFormatting sqref="K250">
    <cfRule type="duplicateValues" dxfId="927" priority="920"/>
  </conditionalFormatting>
  <conditionalFormatting sqref="K250">
    <cfRule type="duplicateValues" dxfId="926" priority="921"/>
    <cfRule type="duplicateValues" dxfId="925" priority="922"/>
  </conditionalFormatting>
  <conditionalFormatting sqref="K250">
    <cfRule type="duplicateValues" dxfId="924" priority="923"/>
  </conditionalFormatting>
  <conditionalFormatting sqref="K250">
    <cfRule type="duplicateValues" dxfId="923" priority="924"/>
  </conditionalFormatting>
  <conditionalFormatting sqref="K250">
    <cfRule type="duplicateValues" dxfId="922" priority="925"/>
    <cfRule type="duplicateValues" dxfId="921" priority="926"/>
  </conditionalFormatting>
  <conditionalFormatting sqref="K250">
    <cfRule type="duplicateValues" dxfId="920" priority="927"/>
    <cfRule type="duplicateValues" dxfId="919" priority="928"/>
  </conditionalFormatting>
  <conditionalFormatting sqref="K250">
    <cfRule type="duplicateValues" dxfId="918" priority="929"/>
    <cfRule type="duplicateValues" dxfId="917" priority="930"/>
    <cfRule type="duplicateValues" dxfId="916" priority="931"/>
  </conditionalFormatting>
  <conditionalFormatting sqref="K250">
    <cfRule type="duplicateValues" dxfId="915" priority="932"/>
  </conditionalFormatting>
  <conditionalFormatting sqref="K250">
    <cfRule type="duplicateValues" dxfId="914" priority="933"/>
  </conditionalFormatting>
  <conditionalFormatting sqref="K250">
    <cfRule type="duplicateValues" dxfId="913" priority="934"/>
  </conditionalFormatting>
  <conditionalFormatting sqref="K250">
    <cfRule type="duplicateValues" dxfId="912" priority="935"/>
    <cfRule type="duplicateValues" dxfId="911" priority="936"/>
  </conditionalFormatting>
  <conditionalFormatting sqref="K250">
    <cfRule type="duplicateValues" dxfId="910" priority="909"/>
    <cfRule type="duplicateValues" dxfId="909" priority="910"/>
  </conditionalFormatting>
  <conditionalFormatting sqref="K250">
    <cfRule type="duplicateValues" dxfId="908" priority="908"/>
  </conditionalFormatting>
  <conditionalFormatting sqref="K255">
    <cfRule type="duplicateValues" dxfId="907" priority="891"/>
  </conditionalFormatting>
  <conditionalFormatting sqref="K255">
    <cfRule type="duplicateValues" dxfId="906" priority="889"/>
    <cfRule type="duplicateValues" dxfId="905" priority="890"/>
  </conditionalFormatting>
  <conditionalFormatting sqref="K255">
    <cfRule type="duplicateValues" dxfId="904" priority="887"/>
    <cfRule type="duplicateValues" dxfId="903" priority="888"/>
  </conditionalFormatting>
  <conditionalFormatting sqref="K255">
    <cfRule type="duplicateValues" dxfId="902" priority="886"/>
  </conditionalFormatting>
  <conditionalFormatting sqref="K255">
    <cfRule type="duplicateValues" dxfId="901" priority="885"/>
  </conditionalFormatting>
  <conditionalFormatting sqref="K255">
    <cfRule type="duplicateValues" dxfId="900" priority="892"/>
    <cfRule type="duplicateValues" dxfId="899" priority="893"/>
  </conditionalFormatting>
  <conditionalFormatting sqref="K255">
    <cfRule type="duplicateValues" dxfId="898" priority="894"/>
  </conditionalFormatting>
  <conditionalFormatting sqref="K255">
    <cfRule type="duplicateValues" dxfId="897" priority="895"/>
  </conditionalFormatting>
  <conditionalFormatting sqref="K255">
    <cfRule type="duplicateValues" dxfId="896" priority="896"/>
    <cfRule type="duplicateValues" dxfId="895" priority="897"/>
  </conditionalFormatting>
  <conditionalFormatting sqref="K255">
    <cfRule type="duplicateValues" dxfId="894" priority="898"/>
    <cfRule type="duplicateValues" dxfId="893" priority="899"/>
  </conditionalFormatting>
  <conditionalFormatting sqref="K255">
    <cfRule type="duplicateValues" dxfId="892" priority="900"/>
    <cfRule type="duplicateValues" dxfId="891" priority="901"/>
    <cfRule type="duplicateValues" dxfId="890" priority="902"/>
  </conditionalFormatting>
  <conditionalFormatting sqref="K255">
    <cfRule type="duplicateValues" dxfId="889" priority="903"/>
  </conditionalFormatting>
  <conditionalFormatting sqref="K255">
    <cfRule type="duplicateValues" dxfId="888" priority="904"/>
  </conditionalFormatting>
  <conditionalFormatting sqref="K255">
    <cfRule type="duplicateValues" dxfId="887" priority="905"/>
  </conditionalFormatting>
  <conditionalFormatting sqref="K255">
    <cfRule type="duplicateValues" dxfId="886" priority="906"/>
    <cfRule type="duplicateValues" dxfId="885" priority="907"/>
  </conditionalFormatting>
  <conditionalFormatting sqref="K255">
    <cfRule type="duplicateValues" dxfId="884" priority="883"/>
    <cfRule type="duplicateValues" dxfId="883" priority="884"/>
  </conditionalFormatting>
  <conditionalFormatting sqref="K255">
    <cfRule type="duplicateValues" dxfId="882" priority="882"/>
  </conditionalFormatting>
  <conditionalFormatting sqref="K256">
    <cfRule type="duplicateValues" dxfId="881" priority="865"/>
  </conditionalFormatting>
  <conditionalFormatting sqref="K256">
    <cfRule type="duplicateValues" dxfId="880" priority="863"/>
    <cfRule type="duplicateValues" dxfId="879" priority="864"/>
  </conditionalFormatting>
  <conditionalFormatting sqref="K256">
    <cfRule type="duplicateValues" dxfId="878" priority="861"/>
    <cfRule type="duplicateValues" dxfId="877" priority="862"/>
  </conditionalFormatting>
  <conditionalFormatting sqref="K256">
    <cfRule type="duplicateValues" dxfId="876" priority="860"/>
  </conditionalFormatting>
  <conditionalFormatting sqref="K256">
    <cfRule type="duplicateValues" dxfId="875" priority="859"/>
  </conditionalFormatting>
  <conditionalFormatting sqref="K256">
    <cfRule type="duplicateValues" dxfId="874" priority="866"/>
    <cfRule type="duplicateValues" dxfId="873" priority="867"/>
  </conditionalFormatting>
  <conditionalFormatting sqref="K256">
    <cfRule type="duplicateValues" dxfId="872" priority="868"/>
  </conditionalFormatting>
  <conditionalFormatting sqref="K256">
    <cfRule type="duplicateValues" dxfId="871" priority="869"/>
  </conditionalFormatting>
  <conditionalFormatting sqref="K256">
    <cfRule type="duplicateValues" dxfId="870" priority="870"/>
    <cfRule type="duplicateValues" dxfId="869" priority="871"/>
  </conditionalFormatting>
  <conditionalFormatting sqref="K256">
    <cfRule type="duplicateValues" dxfId="868" priority="872"/>
    <cfRule type="duplicateValues" dxfId="867" priority="873"/>
  </conditionalFormatting>
  <conditionalFormatting sqref="K256">
    <cfRule type="duplicateValues" dxfId="866" priority="874"/>
    <cfRule type="duplicateValues" dxfId="865" priority="875"/>
    <cfRule type="duplicateValues" dxfId="864" priority="876"/>
  </conditionalFormatting>
  <conditionalFormatting sqref="K256">
    <cfRule type="duplicateValues" dxfId="863" priority="877"/>
  </conditionalFormatting>
  <conditionalFormatting sqref="K256">
    <cfRule type="duplicateValues" dxfId="862" priority="878"/>
  </conditionalFormatting>
  <conditionalFormatting sqref="K256">
    <cfRule type="duplicateValues" dxfId="861" priority="879"/>
  </conditionalFormatting>
  <conditionalFormatting sqref="K256">
    <cfRule type="duplicateValues" dxfId="860" priority="880"/>
    <cfRule type="duplicateValues" dxfId="859" priority="881"/>
  </conditionalFormatting>
  <conditionalFormatting sqref="K256">
    <cfRule type="duplicateValues" dxfId="858" priority="857"/>
    <cfRule type="duplicateValues" dxfId="857" priority="858"/>
  </conditionalFormatting>
  <conditionalFormatting sqref="K256">
    <cfRule type="duplicateValues" dxfId="856" priority="856"/>
  </conditionalFormatting>
  <conditionalFormatting sqref="K318">
    <cfRule type="duplicateValues" dxfId="855" priority="832"/>
  </conditionalFormatting>
  <conditionalFormatting sqref="K318">
    <cfRule type="duplicateValues" dxfId="854" priority="831"/>
  </conditionalFormatting>
  <conditionalFormatting sqref="K318">
    <cfRule type="duplicateValues" dxfId="853" priority="830"/>
  </conditionalFormatting>
  <conditionalFormatting sqref="K318">
    <cfRule type="duplicateValues" dxfId="852" priority="833"/>
  </conditionalFormatting>
  <conditionalFormatting sqref="K318">
    <cfRule type="duplicateValues" dxfId="851" priority="834"/>
    <cfRule type="duplicateValues" dxfId="850" priority="835"/>
  </conditionalFormatting>
  <conditionalFormatting sqref="K318">
    <cfRule type="duplicateValues" dxfId="849" priority="836"/>
    <cfRule type="duplicateValues" dxfId="848" priority="837"/>
  </conditionalFormatting>
  <conditionalFormatting sqref="K318">
    <cfRule type="duplicateValues" dxfId="847" priority="838"/>
  </conditionalFormatting>
  <conditionalFormatting sqref="K318">
    <cfRule type="duplicateValues" dxfId="846" priority="839"/>
  </conditionalFormatting>
  <conditionalFormatting sqref="K318">
    <cfRule type="duplicateValues" dxfId="845" priority="840"/>
    <cfRule type="duplicateValues" dxfId="844" priority="841"/>
  </conditionalFormatting>
  <conditionalFormatting sqref="K318">
    <cfRule type="duplicateValues" dxfId="843" priority="842"/>
  </conditionalFormatting>
  <conditionalFormatting sqref="K318">
    <cfRule type="duplicateValues" dxfId="842" priority="843"/>
  </conditionalFormatting>
  <conditionalFormatting sqref="K318">
    <cfRule type="duplicateValues" dxfId="841" priority="844"/>
    <cfRule type="duplicateValues" dxfId="840" priority="845"/>
  </conditionalFormatting>
  <conditionalFormatting sqref="K318">
    <cfRule type="duplicateValues" dxfId="839" priority="846"/>
    <cfRule type="duplicateValues" dxfId="838" priority="847"/>
  </conditionalFormatting>
  <conditionalFormatting sqref="K318">
    <cfRule type="duplicateValues" dxfId="837" priority="848"/>
    <cfRule type="duplicateValues" dxfId="836" priority="849"/>
    <cfRule type="duplicateValues" dxfId="835" priority="850"/>
  </conditionalFormatting>
  <conditionalFormatting sqref="K318">
    <cfRule type="duplicateValues" dxfId="834" priority="851"/>
  </conditionalFormatting>
  <conditionalFormatting sqref="K318">
    <cfRule type="duplicateValues" dxfId="833" priority="852"/>
  </conditionalFormatting>
  <conditionalFormatting sqref="K318">
    <cfRule type="duplicateValues" dxfId="832" priority="853"/>
  </conditionalFormatting>
  <conditionalFormatting sqref="K318">
    <cfRule type="duplicateValues" dxfId="831" priority="854"/>
    <cfRule type="duplicateValues" dxfId="830" priority="855"/>
  </conditionalFormatting>
  <conditionalFormatting sqref="K318">
    <cfRule type="duplicateValues" dxfId="829" priority="828"/>
    <cfRule type="duplicateValues" dxfId="828" priority="829"/>
  </conditionalFormatting>
  <conditionalFormatting sqref="K318">
    <cfRule type="duplicateValues" dxfId="827" priority="827"/>
  </conditionalFormatting>
  <conditionalFormatting sqref="K369">
    <cfRule type="duplicateValues" dxfId="826" priority="803"/>
  </conditionalFormatting>
  <conditionalFormatting sqref="K369">
    <cfRule type="duplicateValues" dxfId="825" priority="802"/>
  </conditionalFormatting>
  <conditionalFormatting sqref="K369">
    <cfRule type="duplicateValues" dxfId="824" priority="801"/>
  </conditionalFormatting>
  <conditionalFormatting sqref="K369">
    <cfRule type="duplicateValues" dxfId="823" priority="804"/>
  </conditionalFormatting>
  <conditionalFormatting sqref="K369">
    <cfRule type="duplicateValues" dxfId="822" priority="805"/>
    <cfRule type="duplicateValues" dxfId="821" priority="806"/>
  </conditionalFormatting>
  <conditionalFormatting sqref="K369">
    <cfRule type="duplicateValues" dxfId="820" priority="807"/>
    <cfRule type="duplicateValues" dxfId="819" priority="808"/>
  </conditionalFormatting>
  <conditionalFormatting sqref="K369">
    <cfRule type="duplicateValues" dxfId="818" priority="809"/>
  </conditionalFormatting>
  <conditionalFormatting sqref="K369">
    <cfRule type="duplicateValues" dxfId="817" priority="810"/>
  </conditionalFormatting>
  <conditionalFormatting sqref="K369">
    <cfRule type="duplicateValues" dxfId="816" priority="811"/>
    <cfRule type="duplicateValues" dxfId="815" priority="812"/>
  </conditionalFormatting>
  <conditionalFormatting sqref="K369">
    <cfRule type="duplicateValues" dxfId="814" priority="813"/>
  </conditionalFormatting>
  <conditionalFormatting sqref="K369">
    <cfRule type="duplicateValues" dxfId="813" priority="814"/>
  </conditionalFormatting>
  <conditionalFormatting sqref="K369">
    <cfRule type="duplicateValues" dxfId="812" priority="815"/>
    <cfRule type="duplicateValues" dxfId="811" priority="816"/>
  </conditionalFormatting>
  <conditionalFormatting sqref="K369">
    <cfRule type="duplicateValues" dxfId="810" priority="817"/>
    <cfRule type="duplicateValues" dxfId="809" priority="818"/>
  </conditionalFormatting>
  <conditionalFormatting sqref="K369">
    <cfRule type="duplicateValues" dxfId="808" priority="819"/>
    <cfRule type="duplicateValues" dxfId="807" priority="820"/>
    <cfRule type="duplicateValues" dxfId="806" priority="821"/>
  </conditionalFormatting>
  <conditionalFormatting sqref="K369">
    <cfRule type="duplicateValues" dxfId="805" priority="822"/>
  </conditionalFormatting>
  <conditionalFormatting sqref="K369">
    <cfRule type="duplicateValues" dxfId="804" priority="823"/>
  </conditionalFormatting>
  <conditionalFormatting sqref="K369">
    <cfRule type="duplicateValues" dxfId="803" priority="824"/>
  </conditionalFormatting>
  <conditionalFormatting sqref="K369">
    <cfRule type="duplicateValues" dxfId="802" priority="825"/>
    <cfRule type="duplicateValues" dxfId="801" priority="826"/>
  </conditionalFormatting>
  <conditionalFormatting sqref="K369">
    <cfRule type="duplicateValues" dxfId="800" priority="799"/>
    <cfRule type="duplicateValues" dxfId="799" priority="800"/>
  </conditionalFormatting>
  <conditionalFormatting sqref="K369">
    <cfRule type="duplicateValues" dxfId="798" priority="798"/>
  </conditionalFormatting>
  <conditionalFormatting sqref="K398">
    <cfRule type="duplicateValues" dxfId="797" priority="774"/>
  </conditionalFormatting>
  <conditionalFormatting sqref="K398">
    <cfRule type="duplicateValues" dxfId="796" priority="773"/>
  </conditionalFormatting>
  <conditionalFormatting sqref="K398">
    <cfRule type="duplicateValues" dxfId="795" priority="772"/>
  </conditionalFormatting>
  <conditionalFormatting sqref="K398">
    <cfRule type="duplicateValues" dxfId="794" priority="775"/>
  </conditionalFormatting>
  <conditionalFormatting sqref="K398">
    <cfRule type="duplicateValues" dxfId="793" priority="776"/>
    <cfRule type="duplicateValues" dxfId="792" priority="777"/>
  </conditionalFormatting>
  <conditionalFormatting sqref="K398">
    <cfRule type="duplicateValues" dxfId="791" priority="778"/>
    <cfRule type="duplicateValues" dxfId="790" priority="779"/>
  </conditionalFormatting>
  <conditionalFormatting sqref="K398">
    <cfRule type="duplicateValues" dxfId="789" priority="780"/>
  </conditionalFormatting>
  <conditionalFormatting sqref="K398">
    <cfRule type="duplicateValues" dxfId="788" priority="781"/>
  </conditionalFormatting>
  <conditionalFormatting sqref="K398">
    <cfRule type="duplicateValues" dxfId="787" priority="782"/>
    <cfRule type="duplicateValues" dxfId="786" priority="783"/>
  </conditionalFormatting>
  <conditionalFormatting sqref="K398">
    <cfRule type="duplicateValues" dxfId="785" priority="784"/>
  </conditionalFormatting>
  <conditionalFormatting sqref="K398">
    <cfRule type="duplicateValues" dxfId="784" priority="785"/>
  </conditionalFormatting>
  <conditionalFormatting sqref="K398">
    <cfRule type="duplicateValues" dxfId="783" priority="786"/>
    <cfRule type="duplicateValues" dxfId="782" priority="787"/>
  </conditionalFormatting>
  <conditionalFormatting sqref="K398">
    <cfRule type="duplicateValues" dxfId="781" priority="788"/>
    <cfRule type="duplicateValues" dxfId="780" priority="789"/>
  </conditionalFormatting>
  <conditionalFormatting sqref="K398">
    <cfRule type="duplicateValues" dxfId="779" priority="790"/>
    <cfRule type="duplicateValues" dxfId="778" priority="791"/>
    <cfRule type="duplicateValues" dxfId="777" priority="792"/>
  </conditionalFormatting>
  <conditionalFormatting sqref="K398">
    <cfRule type="duplicateValues" dxfId="776" priority="793"/>
  </conditionalFormatting>
  <conditionalFormatting sqref="K398">
    <cfRule type="duplicateValues" dxfId="775" priority="794"/>
  </conditionalFormatting>
  <conditionalFormatting sqref="K398">
    <cfRule type="duplicateValues" dxfId="774" priority="795"/>
  </conditionalFormatting>
  <conditionalFormatting sqref="K398">
    <cfRule type="duplicateValues" dxfId="773" priority="796"/>
    <cfRule type="duplicateValues" dxfId="772" priority="797"/>
  </conditionalFormatting>
  <conditionalFormatting sqref="K398">
    <cfRule type="duplicateValues" dxfId="771" priority="770"/>
    <cfRule type="duplicateValues" dxfId="770" priority="771"/>
  </conditionalFormatting>
  <conditionalFormatting sqref="K398">
    <cfRule type="duplicateValues" dxfId="769" priority="769"/>
  </conditionalFormatting>
  <conditionalFormatting sqref="K401">
    <cfRule type="duplicateValues" dxfId="768" priority="745"/>
  </conditionalFormatting>
  <conditionalFormatting sqref="K401">
    <cfRule type="duplicateValues" dxfId="767" priority="744"/>
  </conditionalFormatting>
  <conditionalFormatting sqref="K401">
    <cfRule type="duplicateValues" dxfId="766" priority="743"/>
  </conditionalFormatting>
  <conditionalFormatting sqref="K401">
    <cfRule type="duplicateValues" dxfId="765" priority="746"/>
  </conditionalFormatting>
  <conditionalFormatting sqref="K401">
    <cfRule type="duplicateValues" dxfId="764" priority="747"/>
    <cfRule type="duplicateValues" dxfId="763" priority="748"/>
  </conditionalFormatting>
  <conditionalFormatting sqref="K401">
    <cfRule type="duplicateValues" dxfId="762" priority="749"/>
    <cfRule type="duplicateValues" dxfId="761" priority="750"/>
  </conditionalFormatting>
  <conditionalFormatting sqref="K401">
    <cfRule type="duplicateValues" dxfId="760" priority="751"/>
  </conditionalFormatting>
  <conditionalFormatting sqref="K401">
    <cfRule type="duplicateValues" dxfId="759" priority="752"/>
  </conditionalFormatting>
  <conditionalFormatting sqref="K401">
    <cfRule type="duplicateValues" dxfId="758" priority="753"/>
    <cfRule type="duplicateValues" dxfId="757" priority="754"/>
  </conditionalFormatting>
  <conditionalFormatting sqref="K401">
    <cfRule type="duplicateValues" dxfId="756" priority="755"/>
  </conditionalFormatting>
  <conditionalFormatting sqref="K401">
    <cfRule type="duplicateValues" dxfId="755" priority="756"/>
  </conditionalFormatting>
  <conditionalFormatting sqref="K401">
    <cfRule type="duplicateValues" dxfId="754" priority="757"/>
    <cfRule type="duplicateValues" dxfId="753" priority="758"/>
  </conditionalFormatting>
  <conditionalFormatting sqref="K401">
    <cfRule type="duplicateValues" dxfId="752" priority="759"/>
    <cfRule type="duplicateValues" dxfId="751" priority="760"/>
  </conditionalFormatting>
  <conditionalFormatting sqref="K401">
    <cfRule type="duplicateValues" dxfId="750" priority="761"/>
    <cfRule type="duplicateValues" dxfId="749" priority="762"/>
    <cfRule type="duplicateValues" dxfId="748" priority="763"/>
  </conditionalFormatting>
  <conditionalFormatting sqref="K401">
    <cfRule type="duplicateValues" dxfId="747" priority="764"/>
  </conditionalFormatting>
  <conditionalFormatting sqref="K401">
    <cfRule type="duplicateValues" dxfId="746" priority="765"/>
  </conditionalFormatting>
  <conditionalFormatting sqref="K401">
    <cfRule type="duplicateValues" dxfId="745" priority="766"/>
  </conditionalFormatting>
  <conditionalFormatting sqref="K401">
    <cfRule type="duplicateValues" dxfId="744" priority="767"/>
    <cfRule type="duplicateValues" dxfId="743" priority="768"/>
  </conditionalFormatting>
  <conditionalFormatting sqref="K401">
    <cfRule type="duplicateValues" dxfId="742" priority="741"/>
    <cfRule type="duplicateValues" dxfId="741" priority="742"/>
  </conditionalFormatting>
  <conditionalFormatting sqref="K401">
    <cfRule type="duplicateValues" dxfId="740" priority="740"/>
  </conditionalFormatting>
  <conditionalFormatting sqref="K400">
    <cfRule type="duplicateValues" dxfId="739" priority="716"/>
  </conditionalFormatting>
  <conditionalFormatting sqref="K400">
    <cfRule type="duplicateValues" dxfId="738" priority="715"/>
  </conditionalFormatting>
  <conditionalFormatting sqref="K400">
    <cfRule type="duplicateValues" dxfId="737" priority="714"/>
  </conditionalFormatting>
  <conditionalFormatting sqref="K400">
    <cfRule type="duplicateValues" dxfId="736" priority="717"/>
  </conditionalFormatting>
  <conditionalFormatting sqref="K400">
    <cfRule type="duplicateValues" dxfId="735" priority="718"/>
    <cfRule type="duplicateValues" dxfId="734" priority="719"/>
  </conditionalFormatting>
  <conditionalFormatting sqref="K400">
    <cfRule type="duplicateValues" dxfId="733" priority="720"/>
    <cfRule type="duplicateValues" dxfId="732" priority="721"/>
  </conditionalFormatting>
  <conditionalFormatting sqref="K400">
    <cfRule type="duplicateValues" dxfId="731" priority="722"/>
  </conditionalFormatting>
  <conditionalFormatting sqref="K400">
    <cfRule type="duplicateValues" dxfId="730" priority="723"/>
  </conditionalFormatting>
  <conditionalFormatting sqref="K400">
    <cfRule type="duplicateValues" dxfId="729" priority="724"/>
    <cfRule type="duplicateValues" dxfId="728" priority="725"/>
  </conditionalFormatting>
  <conditionalFormatting sqref="K400">
    <cfRule type="duplicateValues" dxfId="727" priority="726"/>
  </conditionalFormatting>
  <conditionalFormatting sqref="K400">
    <cfRule type="duplicateValues" dxfId="726" priority="727"/>
  </conditionalFormatting>
  <conditionalFormatting sqref="K400">
    <cfRule type="duplicateValues" dxfId="725" priority="728"/>
    <cfRule type="duplicateValues" dxfId="724" priority="729"/>
  </conditionalFormatting>
  <conditionalFormatting sqref="K400">
    <cfRule type="duplicateValues" dxfId="723" priority="730"/>
    <cfRule type="duplicateValues" dxfId="722" priority="731"/>
  </conditionalFormatting>
  <conditionalFormatting sqref="K400">
    <cfRule type="duplicateValues" dxfId="721" priority="732"/>
    <cfRule type="duplicateValues" dxfId="720" priority="733"/>
    <cfRule type="duplicateValues" dxfId="719" priority="734"/>
  </conditionalFormatting>
  <conditionalFormatting sqref="K400">
    <cfRule type="duplicateValues" dxfId="718" priority="735"/>
  </conditionalFormatting>
  <conditionalFormatting sqref="K400">
    <cfRule type="duplicateValues" dxfId="717" priority="736"/>
  </conditionalFormatting>
  <conditionalFormatting sqref="K400">
    <cfRule type="duplicateValues" dxfId="716" priority="737"/>
  </conditionalFormatting>
  <conditionalFormatting sqref="K400">
    <cfRule type="duplicateValues" dxfId="715" priority="738"/>
    <cfRule type="duplicateValues" dxfId="714" priority="739"/>
  </conditionalFormatting>
  <conditionalFormatting sqref="K400">
    <cfRule type="duplicateValues" dxfId="713" priority="712"/>
    <cfRule type="duplicateValues" dxfId="712" priority="713"/>
  </conditionalFormatting>
  <conditionalFormatting sqref="K400">
    <cfRule type="duplicateValues" dxfId="711" priority="711"/>
  </conditionalFormatting>
  <conditionalFormatting sqref="K402">
    <cfRule type="duplicateValues" dxfId="710" priority="687"/>
  </conditionalFormatting>
  <conditionalFormatting sqref="K402">
    <cfRule type="duplicateValues" dxfId="709" priority="686"/>
  </conditionalFormatting>
  <conditionalFormatting sqref="K402">
    <cfRule type="duplicateValues" dxfId="708" priority="685"/>
  </conditionalFormatting>
  <conditionalFormatting sqref="K402">
    <cfRule type="duplicateValues" dxfId="707" priority="688"/>
  </conditionalFormatting>
  <conditionalFormatting sqref="K402">
    <cfRule type="duplicateValues" dxfId="706" priority="689"/>
    <cfRule type="duplicateValues" dxfId="705" priority="690"/>
  </conditionalFormatting>
  <conditionalFormatting sqref="K402">
    <cfRule type="duplicateValues" dxfId="704" priority="691"/>
    <cfRule type="duplicateValues" dxfId="703" priority="692"/>
  </conditionalFormatting>
  <conditionalFormatting sqref="K402">
    <cfRule type="duplicateValues" dxfId="702" priority="693"/>
  </conditionalFormatting>
  <conditionalFormatting sqref="K402">
    <cfRule type="duplicateValues" dxfId="701" priority="694"/>
  </conditionalFormatting>
  <conditionalFormatting sqref="K402">
    <cfRule type="duplicateValues" dxfId="700" priority="695"/>
    <cfRule type="duplicateValues" dxfId="699" priority="696"/>
  </conditionalFormatting>
  <conditionalFormatting sqref="K402">
    <cfRule type="duplicateValues" dxfId="698" priority="697"/>
  </conditionalFormatting>
  <conditionalFormatting sqref="K402">
    <cfRule type="duplicateValues" dxfId="697" priority="698"/>
  </conditionalFormatting>
  <conditionalFormatting sqref="K402">
    <cfRule type="duplicateValues" dxfId="696" priority="699"/>
    <cfRule type="duplicateValues" dxfId="695" priority="700"/>
  </conditionalFormatting>
  <conditionalFormatting sqref="K402">
    <cfRule type="duplicateValues" dxfId="694" priority="701"/>
    <cfRule type="duplicateValues" dxfId="693" priority="702"/>
  </conditionalFormatting>
  <conditionalFormatting sqref="K402">
    <cfRule type="duplicateValues" dxfId="692" priority="703"/>
    <cfRule type="duplicateValues" dxfId="691" priority="704"/>
    <cfRule type="duplicateValues" dxfId="690" priority="705"/>
  </conditionalFormatting>
  <conditionalFormatting sqref="K402">
    <cfRule type="duplicateValues" dxfId="689" priority="706"/>
  </conditionalFormatting>
  <conditionalFormatting sqref="K402">
    <cfRule type="duplicateValues" dxfId="688" priority="707"/>
  </conditionalFormatting>
  <conditionalFormatting sqref="K402">
    <cfRule type="duplicateValues" dxfId="687" priority="708"/>
  </conditionalFormatting>
  <conditionalFormatting sqref="K402">
    <cfRule type="duplicateValues" dxfId="686" priority="709"/>
    <cfRule type="duplicateValues" dxfId="685" priority="710"/>
  </conditionalFormatting>
  <conditionalFormatting sqref="K402">
    <cfRule type="duplicateValues" dxfId="684" priority="683"/>
    <cfRule type="duplicateValues" dxfId="683" priority="684"/>
  </conditionalFormatting>
  <conditionalFormatting sqref="K402">
    <cfRule type="duplicateValues" dxfId="682" priority="682"/>
  </conditionalFormatting>
  <conditionalFormatting sqref="K407">
    <cfRule type="duplicateValues" dxfId="681" priority="658"/>
  </conditionalFormatting>
  <conditionalFormatting sqref="K407">
    <cfRule type="duplicateValues" dxfId="680" priority="657"/>
  </conditionalFormatting>
  <conditionalFormatting sqref="K407">
    <cfRule type="duplicateValues" dxfId="679" priority="656"/>
  </conditionalFormatting>
  <conditionalFormatting sqref="K407">
    <cfRule type="duplicateValues" dxfId="678" priority="655"/>
  </conditionalFormatting>
  <conditionalFormatting sqref="K407">
    <cfRule type="duplicateValues" dxfId="677" priority="659"/>
  </conditionalFormatting>
  <conditionalFormatting sqref="K407">
    <cfRule type="duplicateValues" dxfId="676" priority="660"/>
    <cfRule type="duplicateValues" dxfId="675" priority="661"/>
  </conditionalFormatting>
  <conditionalFormatting sqref="K407">
    <cfRule type="duplicateValues" dxfId="674" priority="662"/>
    <cfRule type="duplicateValues" dxfId="673" priority="663"/>
  </conditionalFormatting>
  <conditionalFormatting sqref="K407">
    <cfRule type="duplicateValues" dxfId="672" priority="664"/>
  </conditionalFormatting>
  <conditionalFormatting sqref="K407">
    <cfRule type="duplicateValues" dxfId="671" priority="665"/>
  </conditionalFormatting>
  <conditionalFormatting sqref="K407">
    <cfRule type="duplicateValues" dxfId="670" priority="666"/>
    <cfRule type="duplicateValues" dxfId="669" priority="667"/>
  </conditionalFormatting>
  <conditionalFormatting sqref="K407">
    <cfRule type="duplicateValues" dxfId="668" priority="668"/>
  </conditionalFormatting>
  <conditionalFormatting sqref="K407">
    <cfRule type="duplicateValues" dxfId="667" priority="669"/>
  </conditionalFormatting>
  <conditionalFormatting sqref="K407">
    <cfRule type="duplicateValues" dxfId="666" priority="670"/>
    <cfRule type="duplicateValues" dxfId="665" priority="671"/>
  </conditionalFormatting>
  <conditionalFormatting sqref="K407">
    <cfRule type="duplicateValues" dxfId="664" priority="672"/>
    <cfRule type="duplicateValues" dxfId="663" priority="673"/>
  </conditionalFormatting>
  <conditionalFormatting sqref="K407">
    <cfRule type="duplicateValues" dxfId="662" priority="674"/>
    <cfRule type="duplicateValues" dxfId="661" priority="675"/>
    <cfRule type="duplicateValues" dxfId="660" priority="676"/>
  </conditionalFormatting>
  <conditionalFormatting sqref="K407">
    <cfRule type="duplicateValues" dxfId="659" priority="677"/>
  </conditionalFormatting>
  <conditionalFormatting sqref="K407">
    <cfRule type="duplicateValues" dxfId="658" priority="678"/>
  </conditionalFormatting>
  <conditionalFormatting sqref="K407">
    <cfRule type="duplicateValues" dxfId="657" priority="679"/>
  </conditionalFormatting>
  <conditionalFormatting sqref="K407">
    <cfRule type="duplicateValues" dxfId="656" priority="680"/>
    <cfRule type="duplicateValues" dxfId="655" priority="681"/>
  </conditionalFormatting>
  <conditionalFormatting sqref="K407">
    <cfRule type="duplicateValues" dxfId="654" priority="653"/>
    <cfRule type="duplicateValues" dxfId="653" priority="654"/>
  </conditionalFormatting>
  <conditionalFormatting sqref="K407">
    <cfRule type="duplicateValues" dxfId="652" priority="652"/>
  </conditionalFormatting>
  <conditionalFormatting sqref="K408">
    <cfRule type="duplicateValues" dxfId="651" priority="628"/>
  </conditionalFormatting>
  <conditionalFormatting sqref="K408">
    <cfRule type="duplicateValues" dxfId="650" priority="627"/>
  </conditionalFormatting>
  <conditionalFormatting sqref="K408">
    <cfRule type="duplicateValues" dxfId="649" priority="626"/>
  </conditionalFormatting>
  <conditionalFormatting sqref="K408">
    <cfRule type="duplicateValues" dxfId="648" priority="629"/>
  </conditionalFormatting>
  <conditionalFormatting sqref="K408">
    <cfRule type="duplicateValues" dxfId="647" priority="630"/>
    <cfRule type="duplicateValues" dxfId="646" priority="631"/>
  </conditionalFormatting>
  <conditionalFormatting sqref="K408">
    <cfRule type="duplicateValues" dxfId="645" priority="632"/>
    <cfRule type="duplicateValues" dxfId="644" priority="633"/>
  </conditionalFormatting>
  <conditionalFormatting sqref="K408">
    <cfRule type="duplicateValues" dxfId="643" priority="634"/>
  </conditionalFormatting>
  <conditionalFormatting sqref="K408">
    <cfRule type="duplicateValues" dxfId="642" priority="635"/>
  </conditionalFormatting>
  <conditionalFormatting sqref="K408">
    <cfRule type="duplicateValues" dxfId="641" priority="636"/>
    <cfRule type="duplicateValues" dxfId="640" priority="637"/>
  </conditionalFormatting>
  <conditionalFormatting sqref="K408">
    <cfRule type="duplicateValues" dxfId="639" priority="638"/>
  </conditionalFormatting>
  <conditionalFormatting sqref="K408">
    <cfRule type="duplicateValues" dxfId="638" priority="639"/>
  </conditionalFormatting>
  <conditionalFormatting sqref="K408">
    <cfRule type="duplicateValues" dxfId="637" priority="640"/>
    <cfRule type="duplicateValues" dxfId="636" priority="641"/>
  </conditionalFormatting>
  <conditionalFormatting sqref="K408">
    <cfRule type="duplicateValues" dxfId="635" priority="642"/>
    <cfRule type="duplicateValues" dxfId="634" priority="643"/>
  </conditionalFormatting>
  <conditionalFormatting sqref="K408">
    <cfRule type="duplicateValues" dxfId="633" priority="644"/>
    <cfRule type="duplicateValues" dxfId="632" priority="645"/>
    <cfRule type="duplicateValues" dxfId="631" priority="646"/>
  </conditionalFormatting>
  <conditionalFormatting sqref="K408">
    <cfRule type="duplicateValues" dxfId="630" priority="647"/>
  </conditionalFormatting>
  <conditionalFormatting sqref="K408">
    <cfRule type="duplicateValues" dxfId="629" priority="648"/>
  </conditionalFormatting>
  <conditionalFormatting sqref="K408">
    <cfRule type="duplicateValues" dxfId="628" priority="649"/>
  </conditionalFormatting>
  <conditionalFormatting sqref="K408">
    <cfRule type="duplicateValues" dxfId="627" priority="650"/>
    <cfRule type="duplicateValues" dxfId="626" priority="651"/>
  </conditionalFormatting>
  <conditionalFormatting sqref="K408">
    <cfRule type="duplicateValues" dxfId="625" priority="624"/>
    <cfRule type="duplicateValues" dxfId="624" priority="625"/>
  </conditionalFormatting>
  <conditionalFormatting sqref="K408">
    <cfRule type="duplicateValues" dxfId="623" priority="623"/>
  </conditionalFormatting>
  <conditionalFormatting sqref="K359">
    <cfRule type="duplicateValues" dxfId="622" priority="599"/>
  </conditionalFormatting>
  <conditionalFormatting sqref="K359">
    <cfRule type="duplicateValues" dxfId="621" priority="598"/>
  </conditionalFormatting>
  <conditionalFormatting sqref="K359">
    <cfRule type="duplicateValues" dxfId="620" priority="597"/>
  </conditionalFormatting>
  <conditionalFormatting sqref="K359">
    <cfRule type="duplicateValues" dxfId="619" priority="600"/>
  </conditionalFormatting>
  <conditionalFormatting sqref="K359">
    <cfRule type="duplicateValues" dxfId="618" priority="601"/>
    <cfRule type="duplicateValues" dxfId="617" priority="602"/>
  </conditionalFormatting>
  <conditionalFormatting sqref="K359">
    <cfRule type="duplicateValues" dxfId="616" priority="603"/>
    <cfRule type="duplicateValues" dxfId="615" priority="604"/>
  </conditionalFormatting>
  <conditionalFormatting sqref="K359">
    <cfRule type="duplicateValues" dxfId="614" priority="605"/>
  </conditionalFormatting>
  <conditionalFormatting sqref="K359">
    <cfRule type="duplicateValues" dxfId="613" priority="606"/>
  </conditionalFormatting>
  <conditionalFormatting sqref="K359">
    <cfRule type="duplicateValues" dxfId="612" priority="607"/>
    <cfRule type="duplicateValues" dxfId="611" priority="608"/>
  </conditionalFormatting>
  <conditionalFormatting sqref="K359">
    <cfRule type="duplicateValues" dxfId="610" priority="609"/>
  </conditionalFormatting>
  <conditionalFormatting sqref="K359">
    <cfRule type="duplicateValues" dxfId="609" priority="610"/>
  </conditionalFormatting>
  <conditionalFormatting sqref="K359">
    <cfRule type="duplicateValues" dxfId="608" priority="611"/>
    <cfRule type="duplicateValues" dxfId="607" priority="612"/>
  </conditionalFormatting>
  <conditionalFormatting sqref="K359">
    <cfRule type="duplicateValues" dxfId="606" priority="613"/>
    <cfRule type="duplicateValues" dxfId="605" priority="614"/>
  </conditionalFormatting>
  <conditionalFormatting sqref="K359">
    <cfRule type="duplicateValues" dxfId="604" priority="615"/>
    <cfRule type="duplicateValues" dxfId="603" priority="616"/>
    <cfRule type="duplicateValues" dxfId="602" priority="617"/>
  </conditionalFormatting>
  <conditionalFormatting sqref="K359">
    <cfRule type="duplicateValues" dxfId="601" priority="618"/>
  </conditionalFormatting>
  <conditionalFormatting sqref="K359">
    <cfRule type="duplicateValues" dxfId="600" priority="619"/>
  </conditionalFormatting>
  <conditionalFormatting sqref="K359">
    <cfRule type="duplicateValues" dxfId="599" priority="620"/>
  </conditionalFormatting>
  <conditionalFormatting sqref="K359">
    <cfRule type="duplicateValues" dxfId="598" priority="621"/>
    <cfRule type="duplicateValues" dxfId="597" priority="622"/>
  </conditionalFormatting>
  <conditionalFormatting sqref="K359">
    <cfRule type="duplicateValues" dxfId="596" priority="595"/>
    <cfRule type="duplicateValues" dxfId="595" priority="596"/>
  </conditionalFormatting>
  <conditionalFormatting sqref="K359">
    <cfRule type="duplicateValues" dxfId="594" priority="594"/>
  </conditionalFormatting>
  <conditionalFormatting sqref="K410">
    <cfRule type="duplicateValues" dxfId="593" priority="571"/>
  </conditionalFormatting>
  <conditionalFormatting sqref="K410">
    <cfRule type="duplicateValues" dxfId="592" priority="572"/>
    <cfRule type="duplicateValues" dxfId="591" priority="573"/>
  </conditionalFormatting>
  <conditionalFormatting sqref="K410">
    <cfRule type="duplicateValues" dxfId="590" priority="574"/>
    <cfRule type="duplicateValues" dxfId="589" priority="575"/>
  </conditionalFormatting>
  <conditionalFormatting sqref="K410">
    <cfRule type="duplicateValues" dxfId="588" priority="576"/>
  </conditionalFormatting>
  <conditionalFormatting sqref="K410">
    <cfRule type="duplicateValues" dxfId="587" priority="577"/>
  </conditionalFormatting>
  <conditionalFormatting sqref="K410">
    <cfRule type="duplicateValues" dxfId="586" priority="578"/>
    <cfRule type="duplicateValues" dxfId="585" priority="579"/>
  </conditionalFormatting>
  <conditionalFormatting sqref="K410">
    <cfRule type="duplicateValues" dxfId="584" priority="580"/>
  </conditionalFormatting>
  <conditionalFormatting sqref="K410">
    <cfRule type="duplicateValues" dxfId="583" priority="581"/>
  </conditionalFormatting>
  <conditionalFormatting sqref="K410">
    <cfRule type="duplicateValues" dxfId="582" priority="582"/>
    <cfRule type="duplicateValues" dxfId="581" priority="583"/>
  </conditionalFormatting>
  <conditionalFormatting sqref="K410">
    <cfRule type="duplicateValues" dxfId="580" priority="584"/>
    <cfRule type="duplicateValues" dxfId="579" priority="585"/>
  </conditionalFormatting>
  <conditionalFormatting sqref="K410">
    <cfRule type="duplicateValues" dxfId="578" priority="586"/>
    <cfRule type="duplicateValues" dxfId="577" priority="587"/>
    <cfRule type="duplicateValues" dxfId="576" priority="588"/>
  </conditionalFormatting>
  <conditionalFormatting sqref="K410">
    <cfRule type="duplicateValues" dxfId="575" priority="589"/>
  </conditionalFormatting>
  <conditionalFormatting sqref="K410">
    <cfRule type="duplicateValues" dxfId="574" priority="590"/>
  </conditionalFormatting>
  <conditionalFormatting sqref="K410">
    <cfRule type="duplicateValues" dxfId="573" priority="591"/>
  </conditionalFormatting>
  <conditionalFormatting sqref="K410">
    <cfRule type="duplicateValues" dxfId="572" priority="592"/>
    <cfRule type="duplicateValues" dxfId="571" priority="593"/>
  </conditionalFormatting>
  <conditionalFormatting sqref="K410">
    <cfRule type="duplicateValues" dxfId="570" priority="569"/>
    <cfRule type="duplicateValues" dxfId="569" priority="570"/>
  </conditionalFormatting>
  <conditionalFormatting sqref="K410">
    <cfRule type="duplicateValues" dxfId="568" priority="568"/>
  </conditionalFormatting>
  <conditionalFormatting sqref="K510">
    <cfRule type="duplicateValues" dxfId="567" priority="542"/>
    <cfRule type="duplicateValues" dxfId="566" priority="543"/>
  </conditionalFormatting>
  <conditionalFormatting sqref="K510">
    <cfRule type="duplicateValues" dxfId="565" priority="544"/>
    <cfRule type="duplicateValues" dxfId="564" priority="545"/>
  </conditionalFormatting>
  <conditionalFormatting sqref="K510">
    <cfRule type="duplicateValues" dxfId="563" priority="546"/>
  </conditionalFormatting>
  <conditionalFormatting sqref="K510">
    <cfRule type="duplicateValues" dxfId="562" priority="547"/>
  </conditionalFormatting>
  <conditionalFormatting sqref="K510">
    <cfRule type="duplicateValues" dxfId="561" priority="548"/>
    <cfRule type="duplicateValues" dxfId="560" priority="549"/>
  </conditionalFormatting>
  <conditionalFormatting sqref="K510">
    <cfRule type="duplicateValues" dxfId="559" priority="550"/>
  </conditionalFormatting>
  <conditionalFormatting sqref="K510">
    <cfRule type="duplicateValues" dxfId="558" priority="551"/>
  </conditionalFormatting>
  <conditionalFormatting sqref="K510">
    <cfRule type="duplicateValues" dxfId="557" priority="552"/>
    <cfRule type="duplicateValues" dxfId="556" priority="553"/>
  </conditionalFormatting>
  <conditionalFormatting sqref="K510">
    <cfRule type="duplicateValues" dxfId="555" priority="554"/>
    <cfRule type="duplicateValues" dxfId="554" priority="555"/>
  </conditionalFormatting>
  <conditionalFormatting sqref="K510">
    <cfRule type="duplicateValues" dxfId="553" priority="556"/>
    <cfRule type="duplicateValues" dxfId="552" priority="557"/>
    <cfRule type="duplicateValues" dxfId="551" priority="558"/>
  </conditionalFormatting>
  <conditionalFormatting sqref="K510">
    <cfRule type="duplicateValues" dxfId="550" priority="559"/>
  </conditionalFormatting>
  <conditionalFormatting sqref="K510">
    <cfRule type="duplicateValues" dxfId="549" priority="560"/>
  </conditionalFormatting>
  <conditionalFormatting sqref="K510">
    <cfRule type="duplicateValues" dxfId="548" priority="561"/>
  </conditionalFormatting>
  <conditionalFormatting sqref="K510">
    <cfRule type="duplicateValues" dxfId="547" priority="562"/>
    <cfRule type="duplicateValues" dxfId="546" priority="563"/>
  </conditionalFormatting>
  <conditionalFormatting sqref="K510">
    <cfRule type="duplicateValues" dxfId="545" priority="541"/>
  </conditionalFormatting>
  <conditionalFormatting sqref="K510">
    <cfRule type="duplicateValues" dxfId="544" priority="564"/>
    <cfRule type="duplicateValues" dxfId="543" priority="565"/>
  </conditionalFormatting>
  <conditionalFormatting sqref="K510">
    <cfRule type="duplicateValues" dxfId="542" priority="566"/>
  </conditionalFormatting>
  <conditionalFormatting sqref="K510">
    <cfRule type="duplicateValues" dxfId="541" priority="567"/>
  </conditionalFormatting>
  <conditionalFormatting sqref="K512">
    <cfRule type="duplicateValues" dxfId="540" priority="515"/>
    <cfRule type="duplicateValues" dxfId="539" priority="516"/>
  </conditionalFormatting>
  <conditionalFormatting sqref="K512">
    <cfRule type="duplicateValues" dxfId="538" priority="517"/>
    <cfRule type="duplicateValues" dxfId="537" priority="518"/>
  </conditionalFormatting>
  <conditionalFormatting sqref="K512">
    <cfRule type="duplicateValues" dxfId="536" priority="519"/>
  </conditionalFormatting>
  <conditionalFormatting sqref="K512">
    <cfRule type="duplicateValues" dxfId="535" priority="520"/>
  </conditionalFormatting>
  <conditionalFormatting sqref="K512">
    <cfRule type="duplicateValues" dxfId="534" priority="521"/>
    <cfRule type="duplicateValues" dxfId="533" priority="522"/>
  </conditionalFormatting>
  <conditionalFormatting sqref="K512">
    <cfRule type="duplicateValues" dxfId="532" priority="523"/>
  </conditionalFormatting>
  <conditionalFormatting sqref="K512">
    <cfRule type="duplicateValues" dxfId="531" priority="524"/>
  </conditionalFormatting>
  <conditionalFormatting sqref="K512">
    <cfRule type="duplicateValues" dxfId="530" priority="525"/>
    <cfRule type="duplicateValues" dxfId="529" priority="526"/>
  </conditionalFormatting>
  <conditionalFormatting sqref="K512">
    <cfRule type="duplicateValues" dxfId="528" priority="527"/>
    <cfRule type="duplicateValues" dxfId="527" priority="528"/>
  </conditionalFormatting>
  <conditionalFormatting sqref="K512">
    <cfRule type="duplicateValues" dxfId="526" priority="529"/>
    <cfRule type="duplicateValues" dxfId="525" priority="530"/>
    <cfRule type="duplicateValues" dxfId="524" priority="531"/>
  </conditionalFormatting>
  <conditionalFormatting sqref="K512">
    <cfRule type="duplicateValues" dxfId="523" priority="532"/>
  </conditionalFormatting>
  <conditionalFormatting sqref="K512">
    <cfRule type="duplicateValues" dxfId="522" priority="533"/>
  </conditionalFormatting>
  <conditionalFormatting sqref="K512">
    <cfRule type="duplicateValues" dxfId="521" priority="534"/>
  </conditionalFormatting>
  <conditionalFormatting sqref="K512">
    <cfRule type="duplicateValues" dxfId="520" priority="535"/>
    <cfRule type="duplicateValues" dxfId="519" priority="536"/>
  </conditionalFormatting>
  <conditionalFormatting sqref="K512">
    <cfRule type="duplicateValues" dxfId="518" priority="514"/>
  </conditionalFormatting>
  <conditionalFormatting sqref="K512">
    <cfRule type="duplicateValues" dxfId="517" priority="537"/>
    <cfRule type="duplicateValues" dxfId="516" priority="538"/>
  </conditionalFormatting>
  <conditionalFormatting sqref="K512">
    <cfRule type="duplicateValues" dxfId="515" priority="539"/>
  </conditionalFormatting>
  <conditionalFormatting sqref="K512">
    <cfRule type="duplicateValues" dxfId="514" priority="540"/>
  </conditionalFormatting>
  <conditionalFormatting sqref="K518">
    <cfRule type="duplicateValues" dxfId="513" priority="488"/>
    <cfRule type="duplicateValues" dxfId="512" priority="489"/>
  </conditionalFormatting>
  <conditionalFormatting sqref="K518">
    <cfRule type="duplicateValues" dxfId="511" priority="490"/>
    <cfRule type="duplicateValues" dxfId="510" priority="491"/>
  </conditionalFormatting>
  <conditionalFormatting sqref="K518">
    <cfRule type="duplicateValues" dxfId="509" priority="492"/>
  </conditionalFormatting>
  <conditionalFormatting sqref="K518">
    <cfRule type="duplicateValues" dxfId="508" priority="493"/>
  </conditionalFormatting>
  <conditionalFormatting sqref="K518">
    <cfRule type="duplicateValues" dxfId="507" priority="494"/>
    <cfRule type="duplicateValues" dxfId="506" priority="495"/>
  </conditionalFormatting>
  <conditionalFormatting sqref="K518">
    <cfRule type="duplicateValues" dxfId="505" priority="496"/>
  </conditionalFormatting>
  <conditionalFormatting sqref="K518">
    <cfRule type="duplicateValues" dxfId="504" priority="497"/>
  </conditionalFormatting>
  <conditionalFormatting sqref="K518">
    <cfRule type="duplicateValues" dxfId="503" priority="498"/>
    <cfRule type="duplicateValues" dxfId="502" priority="499"/>
  </conditionalFormatting>
  <conditionalFormatting sqref="K518">
    <cfRule type="duplicateValues" dxfId="501" priority="500"/>
    <cfRule type="duplicateValues" dxfId="500" priority="501"/>
  </conditionalFormatting>
  <conditionalFormatting sqref="K518">
    <cfRule type="duplicateValues" dxfId="499" priority="502"/>
    <cfRule type="duplicateValues" dxfId="498" priority="503"/>
    <cfRule type="duplicateValues" dxfId="497" priority="504"/>
  </conditionalFormatting>
  <conditionalFormatting sqref="K518">
    <cfRule type="duplicateValues" dxfId="496" priority="505"/>
  </conditionalFormatting>
  <conditionalFormatting sqref="K518">
    <cfRule type="duplicateValues" dxfId="495" priority="506"/>
  </conditionalFormatting>
  <conditionalFormatting sqref="K518">
    <cfRule type="duplicateValues" dxfId="494" priority="507"/>
  </conditionalFormatting>
  <conditionalFormatting sqref="K518">
    <cfRule type="duplicateValues" dxfId="493" priority="508"/>
    <cfRule type="duplicateValues" dxfId="492" priority="509"/>
  </conditionalFormatting>
  <conditionalFormatting sqref="K518">
    <cfRule type="duplicateValues" dxfId="491" priority="487"/>
  </conditionalFormatting>
  <conditionalFormatting sqref="K518">
    <cfRule type="duplicateValues" dxfId="490" priority="510"/>
    <cfRule type="duplicateValues" dxfId="489" priority="511"/>
  </conditionalFormatting>
  <conditionalFormatting sqref="K518">
    <cfRule type="duplicateValues" dxfId="488" priority="512"/>
  </conditionalFormatting>
  <conditionalFormatting sqref="K518">
    <cfRule type="duplicateValues" dxfId="487" priority="513"/>
  </conditionalFormatting>
  <conditionalFormatting sqref="K519">
    <cfRule type="duplicateValues" dxfId="486" priority="461"/>
    <cfRule type="duplicateValues" dxfId="485" priority="462"/>
  </conditionalFormatting>
  <conditionalFormatting sqref="K519">
    <cfRule type="duplicateValues" dxfId="484" priority="463"/>
    <cfRule type="duplicateValues" dxfId="483" priority="464"/>
  </conditionalFormatting>
  <conditionalFormatting sqref="K519">
    <cfRule type="duplicateValues" dxfId="482" priority="465"/>
  </conditionalFormatting>
  <conditionalFormatting sqref="K519">
    <cfRule type="duplicateValues" dxfId="481" priority="466"/>
  </conditionalFormatting>
  <conditionalFormatting sqref="K519">
    <cfRule type="duplicateValues" dxfId="480" priority="467"/>
    <cfRule type="duplicateValues" dxfId="479" priority="468"/>
  </conditionalFormatting>
  <conditionalFormatting sqref="K519">
    <cfRule type="duplicateValues" dxfId="478" priority="469"/>
  </conditionalFormatting>
  <conditionalFormatting sqref="K519">
    <cfRule type="duplicateValues" dxfId="477" priority="470"/>
  </conditionalFormatting>
  <conditionalFormatting sqref="K519">
    <cfRule type="duplicateValues" dxfId="476" priority="471"/>
    <cfRule type="duplicateValues" dxfId="475" priority="472"/>
  </conditionalFormatting>
  <conditionalFormatting sqref="K519">
    <cfRule type="duplicateValues" dxfId="474" priority="473"/>
    <cfRule type="duplicateValues" dxfId="473" priority="474"/>
  </conditionalFormatting>
  <conditionalFormatting sqref="K519">
    <cfRule type="duplicateValues" dxfId="472" priority="475"/>
    <cfRule type="duplicateValues" dxfId="471" priority="476"/>
    <cfRule type="duplicateValues" dxfId="470" priority="477"/>
  </conditionalFormatting>
  <conditionalFormatting sqref="K519">
    <cfRule type="duplicateValues" dxfId="469" priority="478"/>
  </conditionalFormatting>
  <conditionalFormatting sqref="K519">
    <cfRule type="duplicateValues" dxfId="468" priority="479"/>
  </conditionalFormatting>
  <conditionalFormatting sqref="K519">
    <cfRule type="duplicateValues" dxfId="467" priority="480"/>
  </conditionalFormatting>
  <conditionalFormatting sqref="K519">
    <cfRule type="duplicateValues" dxfId="466" priority="481"/>
    <cfRule type="duplicateValues" dxfId="465" priority="482"/>
  </conditionalFormatting>
  <conditionalFormatting sqref="K519">
    <cfRule type="duplicateValues" dxfId="464" priority="460"/>
  </conditionalFormatting>
  <conditionalFormatting sqref="K519">
    <cfRule type="duplicateValues" dxfId="463" priority="483"/>
    <cfRule type="duplicateValues" dxfId="462" priority="484"/>
  </conditionalFormatting>
  <conditionalFormatting sqref="K519">
    <cfRule type="duplicateValues" dxfId="461" priority="485"/>
  </conditionalFormatting>
  <conditionalFormatting sqref="K519">
    <cfRule type="duplicateValues" dxfId="460" priority="486"/>
  </conditionalFormatting>
  <conditionalFormatting sqref="K520">
    <cfRule type="duplicateValues" dxfId="459" priority="434"/>
    <cfRule type="duplicateValues" dxfId="458" priority="435"/>
  </conditionalFormatting>
  <conditionalFormatting sqref="K520">
    <cfRule type="duplicateValues" dxfId="457" priority="436"/>
    <cfRule type="duplicateValues" dxfId="456" priority="437"/>
  </conditionalFormatting>
  <conditionalFormatting sqref="K520">
    <cfRule type="duplicateValues" dxfId="455" priority="438"/>
  </conditionalFormatting>
  <conditionalFormatting sqref="K520">
    <cfRule type="duplicateValues" dxfId="454" priority="439"/>
  </conditionalFormatting>
  <conditionalFormatting sqref="K520">
    <cfRule type="duplicateValues" dxfId="453" priority="440"/>
    <cfRule type="duplicateValues" dxfId="452" priority="441"/>
  </conditionalFormatting>
  <conditionalFormatting sqref="K520">
    <cfRule type="duplicateValues" dxfId="451" priority="442"/>
  </conditionalFormatting>
  <conditionalFormatting sqref="K520">
    <cfRule type="duplicateValues" dxfId="450" priority="443"/>
  </conditionalFormatting>
  <conditionalFormatting sqref="K520">
    <cfRule type="duplicateValues" dxfId="449" priority="444"/>
    <cfRule type="duplicateValues" dxfId="448" priority="445"/>
  </conditionalFormatting>
  <conditionalFormatting sqref="K520">
    <cfRule type="duplicateValues" dxfId="447" priority="446"/>
    <cfRule type="duplicateValues" dxfId="446" priority="447"/>
  </conditionalFormatting>
  <conditionalFormatting sqref="K520">
    <cfRule type="duplicateValues" dxfId="445" priority="448"/>
    <cfRule type="duplicateValues" dxfId="444" priority="449"/>
    <cfRule type="duplicateValues" dxfId="443" priority="450"/>
  </conditionalFormatting>
  <conditionalFormatting sqref="K520">
    <cfRule type="duplicateValues" dxfId="442" priority="451"/>
  </conditionalFormatting>
  <conditionalFormatting sqref="K520">
    <cfRule type="duplicateValues" dxfId="441" priority="452"/>
  </conditionalFormatting>
  <conditionalFormatting sqref="K520">
    <cfRule type="duplicateValues" dxfId="440" priority="453"/>
  </conditionalFormatting>
  <conditionalFormatting sqref="K520">
    <cfRule type="duplicateValues" dxfId="439" priority="454"/>
    <cfRule type="duplicateValues" dxfId="438" priority="455"/>
  </conditionalFormatting>
  <conditionalFormatting sqref="K520">
    <cfRule type="duplicateValues" dxfId="437" priority="433"/>
  </conditionalFormatting>
  <conditionalFormatting sqref="K520">
    <cfRule type="duplicateValues" dxfId="436" priority="456"/>
    <cfRule type="duplicateValues" dxfId="435" priority="457"/>
  </conditionalFormatting>
  <conditionalFormatting sqref="K520">
    <cfRule type="duplicateValues" dxfId="434" priority="458"/>
  </conditionalFormatting>
  <conditionalFormatting sqref="K520">
    <cfRule type="duplicateValues" dxfId="433" priority="459"/>
  </conditionalFormatting>
  <conditionalFormatting sqref="K511">
    <cfRule type="duplicateValues" dxfId="432" priority="407"/>
    <cfRule type="duplicateValues" dxfId="431" priority="408"/>
  </conditionalFormatting>
  <conditionalFormatting sqref="K511">
    <cfRule type="duplicateValues" dxfId="430" priority="409"/>
    <cfRule type="duplicateValues" dxfId="429" priority="410"/>
  </conditionalFormatting>
  <conditionalFormatting sqref="K511">
    <cfRule type="duplicateValues" dxfId="428" priority="411"/>
  </conditionalFormatting>
  <conditionalFormatting sqref="K511">
    <cfRule type="duplicateValues" dxfId="427" priority="412"/>
  </conditionalFormatting>
  <conditionalFormatting sqref="K511">
    <cfRule type="duplicateValues" dxfId="426" priority="413"/>
    <cfRule type="duplicateValues" dxfId="425" priority="414"/>
  </conditionalFormatting>
  <conditionalFormatting sqref="K511">
    <cfRule type="duplicateValues" dxfId="424" priority="415"/>
  </conditionalFormatting>
  <conditionalFormatting sqref="K511">
    <cfRule type="duplicateValues" dxfId="423" priority="416"/>
  </conditionalFormatting>
  <conditionalFormatting sqref="K511">
    <cfRule type="duplicateValues" dxfId="422" priority="417"/>
    <cfRule type="duplicateValues" dxfId="421" priority="418"/>
  </conditionalFormatting>
  <conditionalFormatting sqref="K511">
    <cfRule type="duplicateValues" dxfId="420" priority="419"/>
    <cfRule type="duplicateValues" dxfId="419" priority="420"/>
  </conditionalFormatting>
  <conditionalFormatting sqref="K511">
    <cfRule type="duplicateValues" dxfId="418" priority="421"/>
    <cfRule type="duplicateValues" dxfId="417" priority="422"/>
    <cfRule type="duplicateValues" dxfId="416" priority="423"/>
  </conditionalFormatting>
  <conditionalFormatting sqref="K511">
    <cfRule type="duplicateValues" dxfId="415" priority="424"/>
  </conditionalFormatting>
  <conditionalFormatting sqref="K511">
    <cfRule type="duplicateValues" dxfId="414" priority="425"/>
  </conditionalFormatting>
  <conditionalFormatting sqref="K511">
    <cfRule type="duplicateValues" dxfId="413" priority="426"/>
  </conditionalFormatting>
  <conditionalFormatting sqref="K511">
    <cfRule type="duplicateValues" dxfId="412" priority="427"/>
    <cfRule type="duplicateValues" dxfId="411" priority="428"/>
  </conditionalFormatting>
  <conditionalFormatting sqref="K511">
    <cfRule type="duplicateValues" dxfId="410" priority="406"/>
  </conditionalFormatting>
  <conditionalFormatting sqref="K511">
    <cfRule type="duplicateValues" dxfId="409" priority="429"/>
    <cfRule type="duplicateValues" dxfId="408" priority="430"/>
  </conditionalFormatting>
  <conditionalFormatting sqref="K511">
    <cfRule type="duplicateValues" dxfId="407" priority="431"/>
  </conditionalFormatting>
  <conditionalFormatting sqref="K511">
    <cfRule type="duplicateValues" dxfId="406" priority="432"/>
  </conditionalFormatting>
  <conditionalFormatting sqref="K524">
    <cfRule type="duplicateValues" dxfId="405" priority="380"/>
    <cfRule type="duplicateValues" dxfId="404" priority="381"/>
  </conditionalFormatting>
  <conditionalFormatting sqref="K524">
    <cfRule type="duplicateValues" dxfId="403" priority="382"/>
    <cfRule type="duplicateValues" dxfId="402" priority="383"/>
  </conditionalFormatting>
  <conditionalFormatting sqref="K524">
    <cfRule type="duplicateValues" dxfId="401" priority="384"/>
  </conditionalFormatting>
  <conditionalFormatting sqref="K524">
    <cfRule type="duplicateValues" dxfId="400" priority="385"/>
  </conditionalFormatting>
  <conditionalFormatting sqref="K524">
    <cfRule type="duplicateValues" dxfId="399" priority="386"/>
    <cfRule type="duplicateValues" dxfId="398" priority="387"/>
  </conditionalFormatting>
  <conditionalFormatting sqref="K524">
    <cfRule type="duplicateValues" dxfId="397" priority="388"/>
  </conditionalFormatting>
  <conditionalFormatting sqref="K524">
    <cfRule type="duplicateValues" dxfId="396" priority="389"/>
  </conditionalFormatting>
  <conditionalFormatting sqref="K524">
    <cfRule type="duplicateValues" dxfId="395" priority="390"/>
    <cfRule type="duplicateValues" dxfId="394" priority="391"/>
  </conditionalFormatting>
  <conditionalFormatting sqref="K524">
    <cfRule type="duplicateValues" dxfId="393" priority="392"/>
    <cfRule type="duplicateValues" dxfId="392" priority="393"/>
  </conditionalFormatting>
  <conditionalFormatting sqref="K524">
    <cfRule type="duplicateValues" dxfId="391" priority="394"/>
    <cfRule type="duplicateValues" dxfId="390" priority="395"/>
    <cfRule type="duplicateValues" dxfId="389" priority="396"/>
  </conditionalFormatting>
  <conditionalFormatting sqref="K524">
    <cfRule type="duplicateValues" dxfId="388" priority="397"/>
  </conditionalFormatting>
  <conditionalFormatting sqref="K524">
    <cfRule type="duplicateValues" dxfId="387" priority="398"/>
  </conditionalFormatting>
  <conditionalFormatting sqref="K524">
    <cfRule type="duplicateValues" dxfId="386" priority="399"/>
  </conditionalFormatting>
  <conditionalFormatting sqref="K524">
    <cfRule type="duplicateValues" dxfId="385" priority="400"/>
    <cfRule type="duplicateValues" dxfId="384" priority="401"/>
  </conditionalFormatting>
  <conditionalFormatting sqref="K524">
    <cfRule type="duplicateValues" dxfId="383" priority="379"/>
  </conditionalFormatting>
  <conditionalFormatting sqref="K524">
    <cfRule type="duplicateValues" dxfId="382" priority="402"/>
    <cfRule type="duplicateValues" dxfId="381" priority="403"/>
  </conditionalFormatting>
  <conditionalFormatting sqref="K524">
    <cfRule type="duplicateValues" dxfId="380" priority="404"/>
  </conditionalFormatting>
  <conditionalFormatting sqref="K524">
    <cfRule type="duplicateValues" dxfId="379" priority="405"/>
  </conditionalFormatting>
  <conditionalFormatting sqref="K525">
    <cfRule type="duplicateValues" dxfId="378" priority="353"/>
    <cfRule type="duplicateValues" dxfId="377" priority="354"/>
  </conditionalFormatting>
  <conditionalFormatting sqref="K525">
    <cfRule type="duplicateValues" dxfId="376" priority="355"/>
    <cfRule type="duplicateValues" dxfId="375" priority="356"/>
  </conditionalFormatting>
  <conditionalFormatting sqref="K525">
    <cfRule type="duplicateValues" dxfId="374" priority="357"/>
  </conditionalFormatting>
  <conditionalFormatting sqref="K525">
    <cfRule type="duplicateValues" dxfId="373" priority="358"/>
  </conditionalFormatting>
  <conditionalFormatting sqref="K525">
    <cfRule type="duplicateValues" dxfId="372" priority="359"/>
    <cfRule type="duplicateValues" dxfId="371" priority="360"/>
  </conditionalFormatting>
  <conditionalFormatting sqref="K525">
    <cfRule type="duplicateValues" dxfId="370" priority="361"/>
  </conditionalFormatting>
  <conditionalFormatting sqref="K525">
    <cfRule type="duplicateValues" dxfId="369" priority="362"/>
  </conditionalFormatting>
  <conditionalFormatting sqref="K525">
    <cfRule type="duplicateValues" dxfId="368" priority="363"/>
    <cfRule type="duplicateValues" dxfId="367" priority="364"/>
  </conditionalFormatting>
  <conditionalFormatting sqref="K525">
    <cfRule type="duplicateValues" dxfId="366" priority="365"/>
    <cfRule type="duplicateValues" dxfId="365" priority="366"/>
  </conditionalFormatting>
  <conditionalFormatting sqref="K525">
    <cfRule type="duplicateValues" dxfId="364" priority="367"/>
    <cfRule type="duplicateValues" dxfId="363" priority="368"/>
    <cfRule type="duplicateValues" dxfId="362" priority="369"/>
  </conditionalFormatting>
  <conditionalFormatting sqref="K525">
    <cfRule type="duplicateValues" dxfId="361" priority="370"/>
  </conditionalFormatting>
  <conditionalFormatting sqref="K525">
    <cfRule type="duplicateValues" dxfId="360" priority="371"/>
  </conditionalFormatting>
  <conditionalFormatting sqref="K525">
    <cfRule type="duplicateValues" dxfId="359" priority="372"/>
  </conditionalFormatting>
  <conditionalFormatting sqref="K525">
    <cfRule type="duplicateValues" dxfId="358" priority="373"/>
    <cfRule type="duplicateValues" dxfId="357" priority="374"/>
  </conditionalFormatting>
  <conditionalFormatting sqref="K525">
    <cfRule type="duplicateValues" dxfId="356" priority="352"/>
  </conditionalFormatting>
  <conditionalFormatting sqref="K525">
    <cfRule type="duplicateValues" dxfId="355" priority="375"/>
    <cfRule type="duplicateValues" dxfId="354" priority="376"/>
  </conditionalFormatting>
  <conditionalFormatting sqref="K525">
    <cfRule type="duplicateValues" dxfId="353" priority="377"/>
  </conditionalFormatting>
  <conditionalFormatting sqref="K525">
    <cfRule type="duplicateValues" dxfId="352" priority="378"/>
  </conditionalFormatting>
  <conditionalFormatting sqref="K526">
    <cfRule type="duplicateValues" dxfId="351" priority="326"/>
    <cfRule type="duplicateValues" dxfId="350" priority="327"/>
  </conditionalFormatting>
  <conditionalFormatting sqref="K526">
    <cfRule type="duplicateValues" dxfId="349" priority="328"/>
    <cfRule type="duplicateValues" dxfId="348" priority="329"/>
  </conditionalFormatting>
  <conditionalFormatting sqref="K526">
    <cfRule type="duplicateValues" dxfId="347" priority="330"/>
  </conditionalFormatting>
  <conditionalFormatting sqref="K526">
    <cfRule type="duplicateValues" dxfId="346" priority="331"/>
  </conditionalFormatting>
  <conditionalFormatting sqref="K526">
    <cfRule type="duplicateValues" dxfId="345" priority="332"/>
    <cfRule type="duplicateValues" dxfId="344" priority="333"/>
  </conditionalFormatting>
  <conditionalFormatting sqref="K526">
    <cfRule type="duplicateValues" dxfId="343" priority="334"/>
  </conditionalFormatting>
  <conditionalFormatting sqref="K526">
    <cfRule type="duplicateValues" dxfId="342" priority="335"/>
  </conditionalFormatting>
  <conditionalFormatting sqref="K526">
    <cfRule type="duplicateValues" dxfId="341" priority="336"/>
    <cfRule type="duplicateValues" dxfId="340" priority="337"/>
  </conditionalFormatting>
  <conditionalFormatting sqref="K526">
    <cfRule type="duplicateValues" dxfId="339" priority="338"/>
    <cfRule type="duplicateValues" dxfId="338" priority="339"/>
  </conditionalFormatting>
  <conditionalFormatting sqref="K526">
    <cfRule type="duplicateValues" dxfId="337" priority="340"/>
    <cfRule type="duplicateValues" dxfId="336" priority="341"/>
    <cfRule type="duplicateValues" dxfId="335" priority="342"/>
  </conditionalFormatting>
  <conditionalFormatting sqref="K526">
    <cfRule type="duplicateValues" dxfId="334" priority="343"/>
  </conditionalFormatting>
  <conditionalFormatting sqref="K526">
    <cfRule type="duplicateValues" dxfId="333" priority="344"/>
  </conditionalFormatting>
  <conditionalFormatting sqref="K526">
    <cfRule type="duplicateValues" dxfId="332" priority="345"/>
  </conditionalFormatting>
  <conditionalFormatting sqref="K526">
    <cfRule type="duplicateValues" dxfId="331" priority="346"/>
    <cfRule type="duplicateValues" dxfId="330" priority="347"/>
  </conditionalFormatting>
  <conditionalFormatting sqref="K526">
    <cfRule type="duplicateValues" dxfId="329" priority="325"/>
  </conditionalFormatting>
  <conditionalFormatting sqref="K526">
    <cfRule type="duplicateValues" dxfId="328" priority="348"/>
    <cfRule type="duplicateValues" dxfId="327" priority="349"/>
  </conditionalFormatting>
  <conditionalFormatting sqref="K526">
    <cfRule type="duplicateValues" dxfId="326" priority="350"/>
  </conditionalFormatting>
  <conditionalFormatting sqref="K526">
    <cfRule type="duplicateValues" dxfId="325" priority="351"/>
  </conditionalFormatting>
  <conditionalFormatting sqref="K527:K528">
    <cfRule type="duplicateValues" dxfId="324" priority="299"/>
    <cfRule type="duplicateValues" dxfId="323" priority="300"/>
  </conditionalFormatting>
  <conditionalFormatting sqref="K527:K528">
    <cfRule type="duplicateValues" dxfId="322" priority="301"/>
    <cfRule type="duplicateValues" dxfId="321" priority="302"/>
  </conditionalFormatting>
  <conditionalFormatting sqref="K527:K528">
    <cfRule type="duplicateValues" dxfId="320" priority="303"/>
  </conditionalFormatting>
  <conditionalFormatting sqref="K527:K528">
    <cfRule type="duplicateValues" dxfId="319" priority="304"/>
  </conditionalFormatting>
  <conditionalFormatting sqref="K527:K528">
    <cfRule type="duplicateValues" dxfId="318" priority="305"/>
    <cfRule type="duplicateValues" dxfId="317" priority="306"/>
  </conditionalFormatting>
  <conditionalFormatting sqref="K527:K528">
    <cfRule type="duplicateValues" dxfId="316" priority="307"/>
  </conditionalFormatting>
  <conditionalFormatting sqref="K527:K528">
    <cfRule type="duplicateValues" dxfId="315" priority="308"/>
  </conditionalFormatting>
  <conditionalFormatting sqref="K527:K528">
    <cfRule type="duplicateValues" dxfId="314" priority="309"/>
    <cfRule type="duplicateValues" dxfId="313" priority="310"/>
  </conditionalFormatting>
  <conditionalFormatting sqref="K527:K528">
    <cfRule type="duplicateValues" dxfId="312" priority="311"/>
    <cfRule type="duplicateValues" dxfId="311" priority="312"/>
  </conditionalFormatting>
  <conditionalFormatting sqref="K527:K528">
    <cfRule type="duplicateValues" dxfId="310" priority="313"/>
    <cfRule type="duplicateValues" dxfId="309" priority="314"/>
    <cfRule type="duplicateValues" dxfId="308" priority="315"/>
  </conditionalFormatting>
  <conditionalFormatting sqref="K527:K528">
    <cfRule type="duplicateValues" dxfId="307" priority="316"/>
  </conditionalFormatting>
  <conditionalFormatting sqref="K527:K528">
    <cfRule type="duplicateValues" dxfId="306" priority="317"/>
  </conditionalFormatting>
  <conditionalFormatting sqref="K527:K528">
    <cfRule type="duplicateValues" dxfId="305" priority="318"/>
  </conditionalFormatting>
  <conditionalFormatting sqref="K527:K528">
    <cfRule type="duplicateValues" dxfId="304" priority="319"/>
    <cfRule type="duplicateValues" dxfId="303" priority="320"/>
  </conditionalFormatting>
  <conditionalFormatting sqref="K527:K528">
    <cfRule type="duplicateValues" dxfId="302" priority="298"/>
  </conditionalFormatting>
  <conditionalFormatting sqref="K527:K528">
    <cfRule type="duplicateValues" dxfId="301" priority="321"/>
    <cfRule type="duplicateValues" dxfId="300" priority="322"/>
  </conditionalFormatting>
  <conditionalFormatting sqref="K527:K528">
    <cfRule type="duplicateValues" dxfId="299" priority="323"/>
  </conditionalFormatting>
  <conditionalFormatting sqref="K527:K528">
    <cfRule type="duplicateValues" dxfId="298" priority="324"/>
  </conditionalFormatting>
  <conditionalFormatting sqref="K529">
    <cfRule type="duplicateValues" dxfId="297" priority="272"/>
    <cfRule type="duplicateValues" dxfId="296" priority="273"/>
  </conditionalFormatting>
  <conditionalFormatting sqref="K529">
    <cfRule type="duplicateValues" dxfId="295" priority="274"/>
    <cfRule type="duplicateValues" dxfId="294" priority="275"/>
  </conditionalFormatting>
  <conditionalFormatting sqref="K529">
    <cfRule type="duplicateValues" dxfId="293" priority="276"/>
  </conditionalFormatting>
  <conditionalFormatting sqref="K529">
    <cfRule type="duplicateValues" dxfId="292" priority="277"/>
  </conditionalFormatting>
  <conditionalFormatting sqref="K529">
    <cfRule type="duplicateValues" dxfId="291" priority="278"/>
    <cfRule type="duplicateValues" dxfId="290" priority="279"/>
  </conditionalFormatting>
  <conditionalFormatting sqref="K529">
    <cfRule type="duplicateValues" dxfId="289" priority="280"/>
  </conditionalFormatting>
  <conditionalFormatting sqref="K529">
    <cfRule type="duplicateValues" dxfId="288" priority="281"/>
  </conditionalFormatting>
  <conditionalFormatting sqref="K529">
    <cfRule type="duplicateValues" dxfId="287" priority="282"/>
    <cfRule type="duplicateValues" dxfId="286" priority="283"/>
  </conditionalFormatting>
  <conditionalFormatting sqref="K529">
    <cfRule type="duplicateValues" dxfId="285" priority="284"/>
    <cfRule type="duplicateValues" dxfId="284" priority="285"/>
  </conditionalFormatting>
  <conditionalFormatting sqref="K529">
    <cfRule type="duplicateValues" dxfId="283" priority="286"/>
    <cfRule type="duplicateValues" dxfId="282" priority="287"/>
    <cfRule type="duplicateValues" dxfId="281" priority="288"/>
  </conditionalFormatting>
  <conditionalFormatting sqref="K529">
    <cfRule type="duplicateValues" dxfId="280" priority="289"/>
  </conditionalFormatting>
  <conditionalFormatting sqref="K529">
    <cfRule type="duplicateValues" dxfId="279" priority="290"/>
  </conditionalFormatting>
  <conditionalFormatting sqref="K529">
    <cfRule type="duplicateValues" dxfId="278" priority="291"/>
  </conditionalFormatting>
  <conditionalFormatting sqref="K529">
    <cfRule type="duplicateValues" dxfId="277" priority="292"/>
    <cfRule type="duplicateValues" dxfId="276" priority="293"/>
  </conditionalFormatting>
  <conditionalFormatting sqref="K529">
    <cfRule type="duplicateValues" dxfId="275" priority="271"/>
  </conditionalFormatting>
  <conditionalFormatting sqref="K529">
    <cfRule type="duplicateValues" dxfId="274" priority="294"/>
    <cfRule type="duplicateValues" dxfId="273" priority="295"/>
  </conditionalFormatting>
  <conditionalFormatting sqref="K529">
    <cfRule type="duplicateValues" dxfId="272" priority="296"/>
  </conditionalFormatting>
  <conditionalFormatting sqref="K529">
    <cfRule type="duplicateValues" dxfId="271" priority="297"/>
  </conditionalFormatting>
  <conditionalFormatting sqref="K534:K538">
    <cfRule type="duplicateValues" dxfId="270" priority="245"/>
    <cfRule type="duplicateValues" dxfId="269" priority="246"/>
  </conditionalFormatting>
  <conditionalFormatting sqref="K534:K538">
    <cfRule type="duplicateValues" dxfId="268" priority="247"/>
    <cfRule type="duplicateValues" dxfId="267" priority="248"/>
  </conditionalFormatting>
  <conditionalFormatting sqref="K534:K538">
    <cfRule type="duplicateValues" dxfId="266" priority="249"/>
  </conditionalFormatting>
  <conditionalFormatting sqref="K534:K538">
    <cfRule type="duplicateValues" dxfId="265" priority="250"/>
  </conditionalFormatting>
  <conditionalFormatting sqref="K534:K538">
    <cfRule type="duplicateValues" dxfId="264" priority="251"/>
    <cfRule type="duplicateValues" dxfId="263" priority="252"/>
  </conditionalFormatting>
  <conditionalFormatting sqref="K534:K538">
    <cfRule type="duplicateValues" dxfId="262" priority="253"/>
  </conditionalFormatting>
  <conditionalFormatting sqref="K534:K538">
    <cfRule type="duplicateValues" dxfId="261" priority="254"/>
  </conditionalFormatting>
  <conditionalFormatting sqref="K534:K538">
    <cfRule type="duplicateValues" dxfId="260" priority="255"/>
    <cfRule type="duplicateValues" dxfId="259" priority="256"/>
  </conditionalFormatting>
  <conditionalFormatting sqref="K534:K538">
    <cfRule type="duplicateValues" dxfId="258" priority="257"/>
    <cfRule type="duplicateValues" dxfId="257" priority="258"/>
  </conditionalFormatting>
  <conditionalFormatting sqref="K534:K538">
    <cfRule type="duplicateValues" dxfId="256" priority="259"/>
    <cfRule type="duplicateValues" dxfId="255" priority="260"/>
    <cfRule type="duplicateValues" dxfId="254" priority="261"/>
  </conditionalFormatting>
  <conditionalFormatting sqref="K534:K538">
    <cfRule type="duplicateValues" dxfId="253" priority="262"/>
  </conditionalFormatting>
  <conditionalFormatting sqref="K534:K538">
    <cfRule type="duplicateValues" dxfId="252" priority="263"/>
  </conditionalFormatting>
  <conditionalFormatting sqref="K534:K538">
    <cfRule type="duplicateValues" dxfId="251" priority="264"/>
  </conditionalFormatting>
  <conditionalFormatting sqref="K534:K538">
    <cfRule type="duplicateValues" dxfId="250" priority="265"/>
    <cfRule type="duplicateValues" dxfId="249" priority="266"/>
  </conditionalFormatting>
  <conditionalFormatting sqref="K534:K538">
    <cfRule type="duplicateValues" dxfId="248" priority="244"/>
  </conditionalFormatting>
  <conditionalFormatting sqref="K534:K538">
    <cfRule type="duplicateValues" dxfId="247" priority="267"/>
    <cfRule type="duplicateValues" dxfId="246" priority="268"/>
  </conditionalFormatting>
  <conditionalFormatting sqref="K534:K538">
    <cfRule type="duplicateValues" dxfId="245" priority="269"/>
  </conditionalFormatting>
  <conditionalFormatting sqref="K534:K538">
    <cfRule type="duplicateValues" dxfId="244" priority="270"/>
  </conditionalFormatting>
  <conditionalFormatting sqref="K569">
    <cfRule type="duplicateValues" dxfId="243" priority="218"/>
    <cfRule type="duplicateValues" dxfId="242" priority="219"/>
  </conditionalFormatting>
  <conditionalFormatting sqref="K569">
    <cfRule type="duplicateValues" dxfId="241" priority="220"/>
    <cfRule type="duplicateValues" dxfId="240" priority="221"/>
  </conditionalFormatting>
  <conditionalFormatting sqref="K569">
    <cfRule type="duplicateValues" dxfId="239" priority="222"/>
  </conditionalFormatting>
  <conditionalFormatting sqref="K569">
    <cfRule type="duplicateValues" dxfId="238" priority="223"/>
  </conditionalFormatting>
  <conditionalFormatting sqref="K569">
    <cfRule type="duplicateValues" dxfId="237" priority="224"/>
    <cfRule type="duplicateValues" dxfId="236" priority="225"/>
  </conditionalFormatting>
  <conditionalFormatting sqref="K569">
    <cfRule type="duplicateValues" dxfId="235" priority="226"/>
  </conditionalFormatting>
  <conditionalFormatting sqref="K569">
    <cfRule type="duplicateValues" dxfId="234" priority="227"/>
  </conditionalFormatting>
  <conditionalFormatting sqref="K569">
    <cfRule type="duplicateValues" dxfId="233" priority="228"/>
    <cfRule type="duplicateValues" dxfId="232" priority="229"/>
  </conditionalFormatting>
  <conditionalFormatting sqref="K569">
    <cfRule type="duplicateValues" dxfId="231" priority="230"/>
    <cfRule type="duplicateValues" dxfId="230" priority="231"/>
  </conditionalFormatting>
  <conditionalFormatting sqref="K569">
    <cfRule type="duplicateValues" dxfId="229" priority="232"/>
    <cfRule type="duplicateValues" dxfId="228" priority="233"/>
    <cfRule type="duplicateValues" dxfId="227" priority="234"/>
  </conditionalFormatting>
  <conditionalFormatting sqref="K569">
    <cfRule type="duplicateValues" dxfId="226" priority="235"/>
  </conditionalFormatting>
  <conditionalFormatting sqref="K569">
    <cfRule type="duplicateValues" dxfId="225" priority="236"/>
  </conditionalFormatting>
  <conditionalFormatting sqref="K569">
    <cfRule type="duplicateValues" dxfId="224" priority="237"/>
  </conditionalFormatting>
  <conditionalFormatting sqref="K569">
    <cfRule type="duplicateValues" dxfId="223" priority="238"/>
    <cfRule type="duplicateValues" dxfId="222" priority="239"/>
  </conditionalFormatting>
  <conditionalFormatting sqref="K569">
    <cfRule type="duplicateValues" dxfId="221" priority="217"/>
  </conditionalFormatting>
  <conditionalFormatting sqref="K569">
    <cfRule type="duplicateValues" dxfId="220" priority="240"/>
    <cfRule type="duplicateValues" dxfId="219" priority="241"/>
  </conditionalFormatting>
  <conditionalFormatting sqref="K569">
    <cfRule type="duplicateValues" dxfId="218" priority="242"/>
  </conditionalFormatting>
  <conditionalFormatting sqref="K569">
    <cfRule type="duplicateValues" dxfId="217" priority="243"/>
  </conditionalFormatting>
  <conditionalFormatting sqref="K567">
    <cfRule type="duplicateValues" dxfId="216" priority="191"/>
    <cfRule type="duplicateValues" dxfId="215" priority="192"/>
  </conditionalFormatting>
  <conditionalFormatting sqref="K567">
    <cfRule type="duplicateValues" dxfId="214" priority="193"/>
    <cfRule type="duplicateValues" dxfId="213" priority="194"/>
  </conditionalFormatting>
  <conditionalFormatting sqref="K567">
    <cfRule type="duplicateValues" dxfId="212" priority="195"/>
  </conditionalFormatting>
  <conditionalFormatting sqref="K567">
    <cfRule type="duplicateValues" dxfId="211" priority="196"/>
  </conditionalFormatting>
  <conditionalFormatting sqref="K567">
    <cfRule type="duplicateValues" dxfId="210" priority="197"/>
    <cfRule type="duplicateValues" dxfId="209" priority="198"/>
  </conditionalFormatting>
  <conditionalFormatting sqref="K567">
    <cfRule type="duplicateValues" dxfId="208" priority="199"/>
  </conditionalFormatting>
  <conditionalFormatting sqref="K567">
    <cfRule type="duplicateValues" dxfId="207" priority="200"/>
  </conditionalFormatting>
  <conditionalFormatting sqref="K567">
    <cfRule type="duplicateValues" dxfId="206" priority="201"/>
    <cfRule type="duplicateValues" dxfId="205" priority="202"/>
  </conditionalFormatting>
  <conditionalFormatting sqref="K567">
    <cfRule type="duplicateValues" dxfId="204" priority="203"/>
    <cfRule type="duplicateValues" dxfId="203" priority="204"/>
  </conditionalFormatting>
  <conditionalFormatting sqref="K567">
    <cfRule type="duplicateValues" dxfId="202" priority="205"/>
    <cfRule type="duplicateValues" dxfId="201" priority="206"/>
    <cfRule type="duplicateValues" dxfId="200" priority="207"/>
  </conditionalFormatting>
  <conditionalFormatting sqref="K567">
    <cfRule type="duplicateValues" dxfId="199" priority="208"/>
  </conditionalFormatting>
  <conditionalFormatting sqref="K567">
    <cfRule type="duplicateValues" dxfId="198" priority="209"/>
  </conditionalFormatting>
  <conditionalFormatting sqref="K567">
    <cfRule type="duplicateValues" dxfId="197" priority="210"/>
  </conditionalFormatting>
  <conditionalFormatting sqref="K567">
    <cfRule type="duplicateValues" dxfId="196" priority="211"/>
    <cfRule type="duplicateValues" dxfId="195" priority="212"/>
  </conditionalFormatting>
  <conditionalFormatting sqref="K567">
    <cfRule type="duplicateValues" dxfId="194" priority="190"/>
  </conditionalFormatting>
  <conditionalFormatting sqref="K567">
    <cfRule type="duplicateValues" dxfId="193" priority="213"/>
    <cfRule type="duplicateValues" dxfId="192" priority="214"/>
  </conditionalFormatting>
  <conditionalFormatting sqref="K567">
    <cfRule type="duplicateValues" dxfId="191" priority="215"/>
  </conditionalFormatting>
  <conditionalFormatting sqref="K567">
    <cfRule type="duplicateValues" dxfId="190" priority="216"/>
  </conditionalFormatting>
  <conditionalFormatting sqref="K568">
    <cfRule type="duplicateValues" dxfId="189" priority="164"/>
    <cfRule type="duplicateValues" dxfId="188" priority="165"/>
  </conditionalFormatting>
  <conditionalFormatting sqref="K568">
    <cfRule type="duplicateValues" dxfId="187" priority="166"/>
    <cfRule type="duplicateValues" dxfId="186" priority="167"/>
  </conditionalFormatting>
  <conditionalFormatting sqref="K568">
    <cfRule type="duplicateValues" dxfId="185" priority="168"/>
  </conditionalFormatting>
  <conditionalFormatting sqref="K568">
    <cfRule type="duplicateValues" dxfId="184" priority="169"/>
  </conditionalFormatting>
  <conditionalFormatting sqref="K568">
    <cfRule type="duplicateValues" dxfId="183" priority="170"/>
    <cfRule type="duplicateValues" dxfId="182" priority="171"/>
  </conditionalFormatting>
  <conditionalFormatting sqref="K568">
    <cfRule type="duplicateValues" dxfId="181" priority="172"/>
  </conditionalFormatting>
  <conditionalFormatting sqref="K568">
    <cfRule type="duplicateValues" dxfId="180" priority="173"/>
  </conditionalFormatting>
  <conditionalFormatting sqref="K568">
    <cfRule type="duplicateValues" dxfId="179" priority="174"/>
    <cfRule type="duplicateValues" dxfId="178" priority="175"/>
  </conditionalFormatting>
  <conditionalFormatting sqref="K568">
    <cfRule type="duplicateValues" dxfId="177" priority="176"/>
    <cfRule type="duplicateValues" dxfId="176" priority="177"/>
  </conditionalFormatting>
  <conditionalFormatting sqref="K568">
    <cfRule type="duplicateValues" dxfId="175" priority="178"/>
    <cfRule type="duplicateValues" dxfId="174" priority="179"/>
    <cfRule type="duplicateValues" dxfId="173" priority="180"/>
  </conditionalFormatting>
  <conditionalFormatting sqref="K568">
    <cfRule type="duplicateValues" dxfId="172" priority="181"/>
  </conditionalFormatting>
  <conditionalFormatting sqref="K568">
    <cfRule type="duplicateValues" dxfId="171" priority="182"/>
  </conditionalFormatting>
  <conditionalFormatting sqref="K568">
    <cfRule type="duplicateValues" dxfId="170" priority="183"/>
  </conditionalFormatting>
  <conditionalFormatting sqref="K568">
    <cfRule type="duplicateValues" dxfId="169" priority="184"/>
    <cfRule type="duplicateValues" dxfId="168" priority="185"/>
  </conditionalFormatting>
  <conditionalFormatting sqref="K568">
    <cfRule type="duplicateValues" dxfId="167" priority="163"/>
  </conditionalFormatting>
  <conditionalFormatting sqref="K568">
    <cfRule type="duplicateValues" dxfId="166" priority="186"/>
    <cfRule type="duplicateValues" dxfId="165" priority="187"/>
  </conditionalFormatting>
  <conditionalFormatting sqref="K568">
    <cfRule type="duplicateValues" dxfId="164" priority="188"/>
  </conditionalFormatting>
  <conditionalFormatting sqref="K568">
    <cfRule type="duplicateValues" dxfId="163" priority="189"/>
  </conditionalFormatting>
  <conditionalFormatting sqref="K571">
    <cfRule type="duplicateValues" dxfId="162" priority="137"/>
    <cfRule type="duplicateValues" dxfId="161" priority="138"/>
  </conditionalFormatting>
  <conditionalFormatting sqref="K571">
    <cfRule type="duplicateValues" dxfId="160" priority="139"/>
    <cfRule type="duplicateValues" dxfId="159" priority="140"/>
  </conditionalFormatting>
  <conditionalFormatting sqref="K571">
    <cfRule type="duplicateValues" dxfId="158" priority="141"/>
  </conditionalFormatting>
  <conditionalFormatting sqref="K571">
    <cfRule type="duplicateValues" dxfId="157" priority="142"/>
  </conditionalFormatting>
  <conditionalFormatting sqref="K571">
    <cfRule type="duplicateValues" dxfId="156" priority="143"/>
    <cfRule type="duplicateValues" dxfId="155" priority="144"/>
  </conditionalFormatting>
  <conditionalFormatting sqref="K571">
    <cfRule type="duplicateValues" dxfId="154" priority="145"/>
  </conditionalFormatting>
  <conditionalFormatting sqref="K571">
    <cfRule type="duplicateValues" dxfId="153" priority="146"/>
  </conditionalFormatting>
  <conditionalFormatting sqref="K571">
    <cfRule type="duplicateValues" dxfId="152" priority="147"/>
    <cfRule type="duplicateValues" dxfId="151" priority="148"/>
  </conditionalFormatting>
  <conditionalFormatting sqref="K571">
    <cfRule type="duplicateValues" dxfId="150" priority="149"/>
    <cfRule type="duplicateValues" dxfId="149" priority="150"/>
  </conditionalFormatting>
  <conditionalFormatting sqref="K571">
    <cfRule type="duplicateValues" dxfId="148" priority="151"/>
    <cfRule type="duplicateValues" dxfId="147" priority="152"/>
    <cfRule type="duplicateValues" dxfId="146" priority="153"/>
  </conditionalFormatting>
  <conditionalFormatting sqref="K571">
    <cfRule type="duplicateValues" dxfId="145" priority="154"/>
  </conditionalFormatting>
  <conditionalFormatting sqref="K571">
    <cfRule type="duplicateValues" dxfId="144" priority="155"/>
  </conditionalFormatting>
  <conditionalFormatting sqref="K571">
    <cfRule type="duplicateValues" dxfId="143" priority="156"/>
  </conditionalFormatting>
  <conditionalFormatting sqref="K571">
    <cfRule type="duplicateValues" dxfId="142" priority="157"/>
    <cfRule type="duplicateValues" dxfId="141" priority="158"/>
  </conditionalFormatting>
  <conditionalFormatting sqref="K571">
    <cfRule type="duplicateValues" dxfId="140" priority="136"/>
  </conditionalFormatting>
  <conditionalFormatting sqref="K571">
    <cfRule type="duplicateValues" dxfId="139" priority="159"/>
    <cfRule type="duplicateValues" dxfId="138" priority="160"/>
  </conditionalFormatting>
  <conditionalFormatting sqref="K571">
    <cfRule type="duplicateValues" dxfId="137" priority="161"/>
  </conditionalFormatting>
  <conditionalFormatting sqref="K571">
    <cfRule type="duplicateValues" dxfId="136" priority="162"/>
  </conditionalFormatting>
  <conditionalFormatting sqref="K572:K576">
    <cfRule type="duplicateValues" dxfId="135" priority="110"/>
    <cfRule type="duplicateValues" dxfId="134" priority="111"/>
  </conditionalFormatting>
  <conditionalFormatting sqref="K572:K576">
    <cfRule type="duplicateValues" dxfId="133" priority="112"/>
    <cfRule type="duplicateValues" dxfId="132" priority="113"/>
  </conditionalFormatting>
  <conditionalFormatting sqref="K572:K576">
    <cfRule type="duplicateValues" dxfId="131" priority="114"/>
  </conditionalFormatting>
  <conditionalFormatting sqref="K572:K576">
    <cfRule type="duplicateValues" dxfId="130" priority="115"/>
  </conditionalFormatting>
  <conditionalFormatting sqref="K572:K576">
    <cfRule type="duplicateValues" dxfId="129" priority="116"/>
    <cfRule type="duplicateValues" dxfId="128" priority="117"/>
  </conditionalFormatting>
  <conditionalFormatting sqref="K572:K576">
    <cfRule type="duplicateValues" dxfId="127" priority="118"/>
  </conditionalFormatting>
  <conditionalFormatting sqref="K572:K576">
    <cfRule type="duplicateValues" dxfId="126" priority="119"/>
  </conditionalFormatting>
  <conditionalFormatting sqref="K572:K576">
    <cfRule type="duplicateValues" dxfId="125" priority="120"/>
    <cfRule type="duplicateValues" dxfId="124" priority="121"/>
  </conditionalFormatting>
  <conditionalFormatting sqref="K572:K576">
    <cfRule type="duplicateValues" dxfId="123" priority="122"/>
    <cfRule type="duplicateValues" dxfId="122" priority="123"/>
  </conditionalFormatting>
  <conditionalFormatting sqref="K572:K576">
    <cfRule type="duplicateValues" dxfId="121" priority="124"/>
    <cfRule type="duplicateValues" dxfId="120" priority="125"/>
    <cfRule type="duplicateValues" dxfId="119" priority="126"/>
  </conditionalFormatting>
  <conditionalFormatting sqref="K572:K576">
    <cfRule type="duplicateValues" dxfId="118" priority="127"/>
  </conditionalFormatting>
  <conditionalFormatting sqref="K572:K576">
    <cfRule type="duplicateValues" dxfId="117" priority="128"/>
  </conditionalFormatting>
  <conditionalFormatting sqref="K572:K576">
    <cfRule type="duplicateValues" dxfId="116" priority="129"/>
  </conditionalFormatting>
  <conditionalFormatting sqref="K572:K576">
    <cfRule type="duplicateValues" dxfId="115" priority="130"/>
    <cfRule type="duplicateValues" dxfId="114" priority="131"/>
  </conditionalFormatting>
  <conditionalFormatting sqref="K572:K576">
    <cfRule type="duplicateValues" dxfId="113" priority="109"/>
  </conditionalFormatting>
  <conditionalFormatting sqref="K572:K576">
    <cfRule type="duplicateValues" dxfId="112" priority="132"/>
    <cfRule type="duplicateValues" dxfId="111" priority="133"/>
  </conditionalFormatting>
  <conditionalFormatting sqref="K572:K576">
    <cfRule type="duplicateValues" dxfId="110" priority="134"/>
  </conditionalFormatting>
  <conditionalFormatting sqref="K572:K576">
    <cfRule type="duplicateValues" dxfId="109" priority="135"/>
  </conditionalFormatting>
  <conditionalFormatting sqref="K577">
    <cfRule type="duplicateValues" dxfId="108" priority="83"/>
    <cfRule type="duplicateValues" dxfId="107" priority="84"/>
  </conditionalFormatting>
  <conditionalFormatting sqref="K577">
    <cfRule type="duplicateValues" dxfId="106" priority="85"/>
    <cfRule type="duplicateValues" dxfId="105" priority="86"/>
  </conditionalFormatting>
  <conditionalFormatting sqref="K577">
    <cfRule type="duplicateValues" dxfId="104" priority="87"/>
  </conditionalFormatting>
  <conditionalFormatting sqref="K577">
    <cfRule type="duplicateValues" dxfId="103" priority="88"/>
  </conditionalFormatting>
  <conditionalFormatting sqref="K577">
    <cfRule type="duplicateValues" dxfId="102" priority="89"/>
    <cfRule type="duplicateValues" dxfId="101" priority="90"/>
  </conditionalFormatting>
  <conditionalFormatting sqref="K577">
    <cfRule type="duplicateValues" dxfId="100" priority="91"/>
  </conditionalFormatting>
  <conditionalFormatting sqref="K577">
    <cfRule type="duplicateValues" dxfId="99" priority="92"/>
  </conditionalFormatting>
  <conditionalFormatting sqref="K577">
    <cfRule type="duplicateValues" dxfId="98" priority="93"/>
    <cfRule type="duplicateValues" dxfId="97" priority="94"/>
  </conditionalFormatting>
  <conditionalFormatting sqref="K577">
    <cfRule type="duplicateValues" dxfId="96" priority="95"/>
    <cfRule type="duplicateValues" dxfId="95" priority="96"/>
  </conditionalFormatting>
  <conditionalFormatting sqref="K577">
    <cfRule type="duplicateValues" dxfId="94" priority="97"/>
    <cfRule type="duplicateValues" dxfId="93" priority="98"/>
    <cfRule type="duplicateValues" dxfId="92" priority="99"/>
  </conditionalFormatting>
  <conditionalFormatting sqref="K577">
    <cfRule type="duplicateValues" dxfId="91" priority="100"/>
  </conditionalFormatting>
  <conditionalFormatting sqref="K577">
    <cfRule type="duplicateValues" dxfId="90" priority="101"/>
  </conditionalFormatting>
  <conditionalFormatting sqref="K577">
    <cfRule type="duplicateValues" dxfId="89" priority="102"/>
  </conditionalFormatting>
  <conditionalFormatting sqref="K577">
    <cfRule type="duplicateValues" dxfId="88" priority="103"/>
    <cfRule type="duplicateValues" dxfId="87" priority="104"/>
  </conditionalFormatting>
  <conditionalFormatting sqref="K577">
    <cfRule type="duplicateValues" dxfId="86" priority="82"/>
  </conditionalFormatting>
  <conditionalFormatting sqref="K577">
    <cfRule type="duplicateValues" dxfId="85" priority="105"/>
  </conditionalFormatting>
  <conditionalFormatting sqref="K577">
    <cfRule type="duplicateValues" dxfId="84" priority="106"/>
  </conditionalFormatting>
  <conditionalFormatting sqref="K577">
    <cfRule type="duplicateValues" dxfId="83" priority="107"/>
    <cfRule type="duplicateValues" dxfId="82" priority="108"/>
  </conditionalFormatting>
  <conditionalFormatting sqref="K578">
    <cfRule type="duplicateValues" dxfId="81" priority="56"/>
    <cfRule type="duplicateValues" dxfId="80" priority="57"/>
  </conditionalFormatting>
  <conditionalFormatting sqref="K578">
    <cfRule type="duplicateValues" dxfId="79" priority="58"/>
    <cfRule type="duplicateValues" dxfId="78" priority="59"/>
  </conditionalFormatting>
  <conditionalFormatting sqref="K578">
    <cfRule type="duplicateValues" dxfId="77" priority="60"/>
  </conditionalFormatting>
  <conditionalFormatting sqref="K578">
    <cfRule type="duplicateValues" dxfId="76" priority="61"/>
  </conditionalFormatting>
  <conditionalFormatting sqref="K578">
    <cfRule type="duplicateValues" dxfId="75" priority="62"/>
    <cfRule type="duplicateValues" dxfId="74" priority="63"/>
  </conditionalFormatting>
  <conditionalFormatting sqref="K578">
    <cfRule type="duplicateValues" dxfId="73" priority="64"/>
  </conditionalFormatting>
  <conditionalFormatting sqref="K578">
    <cfRule type="duplicateValues" dxfId="72" priority="65"/>
  </conditionalFormatting>
  <conditionalFormatting sqref="K578">
    <cfRule type="duplicateValues" dxfId="71" priority="66"/>
    <cfRule type="duplicateValues" dxfId="70" priority="67"/>
  </conditionalFormatting>
  <conditionalFormatting sqref="K578">
    <cfRule type="duplicateValues" dxfId="69" priority="68"/>
    <cfRule type="duplicateValues" dxfId="68" priority="69"/>
  </conditionalFormatting>
  <conditionalFormatting sqref="K578">
    <cfRule type="duplicateValues" dxfId="67" priority="70"/>
    <cfRule type="duplicateValues" dxfId="66" priority="71"/>
    <cfRule type="duplicateValues" dxfId="65" priority="72"/>
  </conditionalFormatting>
  <conditionalFormatting sqref="K578">
    <cfRule type="duplicateValues" dxfId="64" priority="73"/>
  </conditionalFormatting>
  <conditionalFormatting sqref="K578">
    <cfRule type="duplicateValues" dxfId="63" priority="74"/>
  </conditionalFormatting>
  <conditionalFormatting sqref="K578">
    <cfRule type="duplicateValues" dxfId="62" priority="75"/>
  </conditionalFormatting>
  <conditionalFormatting sqref="K578">
    <cfRule type="duplicateValues" dxfId="61" priority="76"/>
    <cfRule type="duplicateValues" dxfId="60" priority="77"/>
  </conditionalFormatting>
  <conditionalFormatting sqref="K578">
    <cfRule type="duplicateValues" dxfId="59" priority="55"/>
  </conditionalFormatting>
  <conditionalFormatting sqref="K578">
    <cfRule type="duplicateValues" dxfId="58" priority="78"/>
    <cfRule type="duplicateValues" dxfId="57" priority="79"/>
  </conditionalFormatting>
  <conditionalFormatting sqref="K578">
    <cfRule type="duplicateValues" dxfId="56" priority="80"/>
  </conditionalFormatting>
  <conditionalFormatting sqref="K578">
    <cfRule type="duplicateValues" dxfId="55" priority="81"/>
  </conditionalFormatting>
  <conditionalFormatting sqref="K587">
    <cfRule type="duplicateValues" dxfId="54" priority="29"/>
    <cfRule type="duplicateValues" dxfId="53" priority="30"/>
  </conditionalFormatting>
  <conditionalFormatting sqref="K587">
    <cfRule type="duplicateValues" dxfId="52" priority="31"/>
    <cfRule type="duplicateValues" dxfId="51" priority="32"/>
  </conditionalFormatting>
  <conditionalFormatting sqref="K587">
    <cfRule type="duplicateValues" dxfId="50" priority="33"/>
  </conditionalFormatting>
  <conditionalFormatting sqref="K587">
    <cfRule type="duplicateValues" dxfId="49" priority="34"/>
  </conditionalFormatting>
  <conditionalFormatting sqref="K587">
    <cfRule type="duplicateValues" dxfId="48" priority="35"/>
    <cfRule type="duplicateValues" dxfId="47" priority="36"/>
  </conditionalFormatting>
  <conditionalFormatting sqref="K587">
    <cfRule type="duplicateValues" dxfId="46" priority="37"/>
  </conditionalFormatting>
  <conditionalFormatting sqref="K587">
    <cfRule type="duplicateValues" dxfId="45" priority="38"/>
  </conditionalFormatting>
  <conditionalFormatting sqref="K587">
    <cfRule type="duplicateValues" dxfId="44" priority="39"/>
    <cfRule type="duplicateValues" dxfId="43" priority="40"/>
  </conditionalFormatting>
  <conditionalFormatting sqref="K587">
    <cfRule type="duplicateValues" dxfId="42" priority="41"/>
    <cfRule type="duplicateValues" dxfId="41" priority="42"/>
  </conditionalFormatting>
  <conditionalFormatting sqref="K587">
    <cfRule type="duplicateValues" dxfId="40" priority="43"/>
    <cfRule type="duplicateValues" dxfId="39" priority="44"/>
    <cfRule type="duplicateValues" dxfId="38" priority="45"/>
  </conditionalFormatting>
  <conditionalFormatting sqref="K587">
    <cfRule type="duplicateValues" dxfId="37" priority="46"/>
  </conditionalFormatting>
  <conditionalFormatting sqref="K587">
    <cfRule type="duplicateValues" dxfId="36" priority="47"/>
  </conditionalFormatting>
  <conditionalFormatting sqref="K587">
    <cfRule type="duplicateValues" dxfId="35" priority="48"/>
  </conditionalFormatting>
  <conditionalFormatting sqref="K587">
    <cfRule type="duplicateValues" dxfId="34" priority="49"/>
    <cfRule type="duplicateValues" dxfId="33" priority="50"/>
  </conditionalFormatting>
  <conditionalFormatting sqref="K587">
    <cfRule type="duplicateValues" dxfId="32" priority="28"/>
  </conditionalFormatting>
  <conditionalFormatting sqref="K587">
    <cfRule type="duplicateValues" dxfId="31" priority="51"/>
    <cfRule type="duplicateValues" dxfId="30" priority="52"/>
  </conditionalFormatting>
  <conditionalFormatting sqref="K587">
    <cfRule type="duplicateValues" dxfId="29" priority="53"/>
  </conditionalFormatting>
  <conditionalFormatting sqref="K587">
    <cfRule type="duplicateValues" dxfId="28" priority="54"/>
  </conditionalFormatting>
  <conditionalFormatting sqref="K588">
    <cfRule type="duplicateValues" dxfId="27" priority="2"/>
    <cfRule type="duplicateValues" dxfId="26" priority="3"/>
  </conditionalFormatting>
  <conditionalFormatting sqref="K588">
    <cfRule type="duplicateValues" dxfId="25" priority="4"/>
    <cfRule type="duplicateValues" dxfId="24" priority="5"/>
  </conditionalFormatting>
  <conditionalFormatting sqref="K588">
    <cfRule type="duplicateValues" dxfId="23" priority="6"/>
  </conditionalFormatting>
  <conditionalFormatting sqref="K588">
    <cfRule type="duplicateValues" dxfId="22" priority="7"/>
  </conditionalFormatting>
  <conditionalFormatting sqref="K588">
    <cfRule type="duplicateValues" dxfId="21" priority="8"/>
    <cfRule type="duplicateValues" dxfId="20" priority="9"/>
  </conditionalFormatting>
  <conditionalFormatting sqref="K588">
    <cfRule type="duplicateValues" dxfId="19" priority="10"/>
  </conditionalFormatting>
  <conditionalFormatting sqref="K588">
    <cfRule type="duplicateValues" dxfId="18" priority="11"/>
  </conditionalFormatting>
  <conditionalFormatting sqref="K588">
    <cfRule type="duplicateValues" dxfId="17" priority="12"/>
    <cfRule type="duplicateValues" dxfId="16" priority="13"/>
  </conditionalFormatting>
  <conditionalFormatting sqref="K588">
    <cfRule type="duplicateValues" dxfId="15" priority="14"/>
    <cfRule type="duplicateValues" dxfId="14" priority="15"/>
  </conditionalFormatting>
  <conditionalFormatting sqref="K588">
    <cfRule type="duplicateValues" dxfId="13" priority="16"/>
    <cfRule type="duplicateValues" dxfId="12" priority="17"/>
    <cfRule type="duplicateValues" dxfId="11" priority="18"/>
  </conditionalFormatting>
  <conditionalFormatting sqref="K588">
    <cfRule type="duplicateValues" dxfId="10" priority="19"/>
  </conditionalFormatting>
  <conditionalFormatting sqref="K588">
    <cfRule type="duplicateValues" dxfId="9" priority="20"/>
  </conditionalFormatting>
  <conditionalFormatting sqref="K588">
    <cfRule type="duplicateValues" dxfId="8" priority="21"/>
  </conditionalFormatting>
  <conditionalFormatting sqref="K588">
    <cfRule type="duplicateValues" dxfId="7" priority="22"/>
    <cfRule type="duplicateValues" dxfId="6" priority="23"/>
  </conditionalFormatting>
  <conditionalFormatting sqref="K588">
    <cfRule type="duplicateValues" dxfId="5" priority="1"/>
  </conditionalFormatting>
  <conditionalFormatting sqref="K588">
    <cfRule type="duplicateValues" dxfId="4" priority="24"/>
    <cfRule type="duplicateValues" dxfId="3" priority="25"/>
  </conditionalFormatting>
  <conditionalFormatting sqref="K588">
    <cfRule type="duplicateValues" dxfId="2" priority="26"/>
  </conditionalFormatting>
  <conditionalFormatting sqref="K588">
    <cfRule type="duplicateValues" dxfId="1" priority="27"/>
  </conditionalFormatting>
  <conditionalFormatting sqref="A606:A619 A4:A604">
    <cfRule type="duplicateValues" dxfId="0" priority="1432"/>
  </conditionalFormatting>
  <pageMargins left="0" right="0" top="0" bottom="0" header="0.3" footer="0.3"/>
  <pageSetup paperSize="9" scale="75" fitToHeight="0" orientation="landscape" r:id="rId1"/>
  <ignoredErrors>
    <ignoredError sqref="A3:I3 J3:L3" numberStoredAsText="1"/>
    <ignoredError sqref="N78:XFD78 N109:XFD109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გ ე გ მ ა </vt:lpstr>
      <vt:lpstr>ხელშეკრულებები+ფაქტიური</vt:lpstr>
      <vt:lpstr>'გ ე გ მ ა '!Print_Titles</vt:lpstr>
      <vt:lpstr>'ხელშეკრულებები+ფაქტიური'!Print_Titles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2017-03-16T07:22:23Z</dcterms:modified>
</cp:coreProperties>
</file>